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" sheetId="2" r:id="rId2"/>
    <sheet name="02 - Ostatní a vedlejší 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Stavební úpravy'!$C$98:$K$530</definedName>
    <definedName name="_xlnm.Print_Area" localSheetId="1">'01 - Stavební úpravy'!$C$4:$J$39,'01 - Stavební úpravy'!$C$45:$J$80,'01 - Stavební úpravy'!$C$86:$K$530</definedName>
    <definedName name="_xlnm._FilterDatabase" localSheetId="2" hidden="1">'02 - Ostatní a vedlejší n...'!$C$79:$K$91</definedName>
    <definedName name="_xlnm.Print_Area" localSheetId="2">'02 - Ostatní a vedlejší n...'!$C$4:$J$39,'02 - Ostatní a vedlejší n...'!$C$45:$J$61,'02 - Ostatní a vedlejší n...'!$C$67:$K$91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úpravy'!$98:$98</definedName>
    <definedName name="_xlnm.Print_Titles" localSheetId="2">'02 - Ostatní a vedlejší n...'!$79:$79</definedName>
  </definedNames>
  <calcPr fullCalcOnLoad="1"/>
</workbook>
</file>

<file path=xl/sharedStrings.xml><?xml version="1.0" encoding="utf-8"?>
<sst xmlns="http://schemas.openxmlformats.org/spreadsheetml/2006/main" count="5328" uniqueCount="1326">
  <si>
    <t>Export Komplet</t>
  </si>
  <si>
    <t>VZ</t>
  </si>
  <si>
    <t>2.0</t>
  </si>
  <si>
    <t>ZAMOK</t>
  </si>
  <si>
    <t>False</t>
  </si>
  <si>
    <t>{b4451f1b-dc03-45b9-8cb6-8052e868a38c}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</si>
  <si>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</si>
  <si>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</si>
  <si>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</si>
  <si>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</si>
  <si>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</si>
  <si>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</si>
  <si>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</si>
  <si>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</si>
  <si>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220126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</si>
  <si>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</si>
  <si>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</si>
  <si>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KKN a.s.-Pavilon B,stavební úpravy v prostoru vstupního schodiště a vnějšího parteru</t>
  </si>
  <si>
    <t>KSO:</t>
  </si>
  <si>
    <t/>
  </si>
  <si>
    <t>CC-CZ:</t>
  </si>
  <si>
    <t>Místo:</t>
  </si>
  <si>
    <t>Karlovy Vary</t>
  </si>
  <si>
    <t>Datum:</t>
  </si>
  <si>
    <t>31. 1. 2022</t>
  </si>
  <si>
    <t>Zadavatel:</t>
  </si>
  <si>
    <t>IČ:</t>
  </si>
  <si>
    <t>KKN a.s.,nem.Karlovy Vary</t>
  </si>
  <si>
    <t>DIČ:</t>
  </si>
  <si>
    <t>Uchazeč:</t>
  </si>
  <si>
    <t>Vyplň údaj</t>
  </si>
  <si>
    <t>Projektant:</t>
  </si>
  <si>
    <t>43332803</t>
  </si>
  <si>
    <t>Jan Sobotka</t>
  </si>
  <si>
    <t>True</t>
  </si>
  <si>
    <t>Zpracovatel:</t>
  </si>
  <si>
    <t>15707431</t>
  </si>
  <si>
    <t>Ing.Jana Handšuhová Smutná,Miroslava Klimešová</t>
  </si>
  <si>
    <t>CZ5857250003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</si>
  <si>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</si>
  <si>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</si>
  <si>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</si>
  <si>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</si>
  <si>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</si>
  <si>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</si>
  <si>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</si>
  <si>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</si>
  <si>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</si>
  <si>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</si>
  <si>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</si>
  <si>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</si>
  <si>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</si>
  <si>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</si>
  <si>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</si>
  <si>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</si>
  <si>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</si>
  <si>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</si>
  <si>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</si>
  <si>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</si>
  <si>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</si>
  <si>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</si>
  <si>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</si>
  <si>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</si>
  <si>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</si>
  <si>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</si>
  <si>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</si>
  <si>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</si>
  <si>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</si>
  <si>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</si>
  <si>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</si>
  <si>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</si>
  <si>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</si>
  <si>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</si>
  <si>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</si>
  <si>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</si>
  <si>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</si>
  <si>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</si>
  <si>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</si>
  <si>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</si>
  <si>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</si>
  <si>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</si>
  <si>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</si>
  <si>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</si>
  <si>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</si>
  <si>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{9b517c6b-82a0-480e-8b92-e145b03b8012}</t>
  </si>
  <si>
    <t>2</t>
  </si>
  <si>
    <t>02</t>
  </si>
  <si>
    <t>Ostatní a vedlejší náklady</t>
  </si>
  <si>
    <t>VON</t>
  </si>
  <si>
    <t>{b5cafc6e-5d3d-4a05-976f-b675aa03b604}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</si>
  <si>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</si>
  <si>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</si>
  <si>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</si>
  <si>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</si>
  <si>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</si>
  <si>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</si>
  <si>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</si>
  <si>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</si>
  <si>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</si>
  <si>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</si>
  <si>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</si>
  <si>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</si>
  <si>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</si>
  <si>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</si>
  <si>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</si>
  <si>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</si>
  <si>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</si>
  <si>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</si>
  <si>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</si>
  <si>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</si>
  <si>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</si>
  <si>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</si>
  <si>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</si>
  <si>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</si>
  <si>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</si>
  <si>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</si>
  <si>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</si>
  <si>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</si>
  <si>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</si>
  <si>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</si>
  <si>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</si>
  <si>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</si>
  <si>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</si>
  <si>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</si>
  <si>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</si>
  <si>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</si>
  <si>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</si>
  <si>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</si>
  <si>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</si>
  <si>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</si>
  <si>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</si>
  <si>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</si>
  <si>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</si>
  <si>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</si>
  <si>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</si>
  <si>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</si>
  <si>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317142432.XLA</t>
  </si>
  <si>
    <t>Překlad nenosný pórobetonový Ytong NEP 125-1250 dl přes 1000 do 1250 mm</t>
  </si>
  <si>
    <t>kus</t>
  </si>
  <si>
    <t>4</t>
  </si>
  <si>
    <t>-1199761561</t>
  </si>
  <si>
    <t>342272235.XLA</t>
  </si>
  <si>
    <t>Příčka z tvárnic Ytong Klasik 125 na tenkovrstvou maltu tl 125 mm</t>
  </si>
  <si>
    <t>m2</t>
  </si>
  <si>
    <t>-2128449942</t>
  </si>
  <si>
    <t>VV</t>
  </si>
  <si>
    <t>"D.1.1.3"</t>
  </si>
  <si>
    <t>1,76*3,0-0,8*2,0</t>
  </si>
  <si>
    <t>1,76*3,47-0,8*2,0</t>
  </si>
  <si>
    <t>Součet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</si>
  <si>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</si>
  <si>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</si>
  <si>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</si>
  <si>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m3</t>
  </si>
  <si>
    <t>CS ÚRS 2022 01</t>
  </si>
  <si>
    <t>-124257183</t>
  </si>
  <si>
    <t>Online PSC</t>
  </si>
  <si>
    <t>https://podminky.urs.cz/item/CS_URS_2022_01/411321414</t>
  </si>
  <si>
    <t>1,76*1,31*0,1*1,1</t>
  </si>
  <si>
    <t>411351011</t>
  </si>
  <si>
    <t>Bednění stropních konstrukcí - bez podpěrné konstrukce desek tloušťky stropní desky přes 5 do 25 cm zřízení</t>
  </si>
  <si>
    <t>-1081817455</t>
  </si>
  <si>
    <t>https://podminky.urs.cz/item/CS_URS_2022_01/411351011</t>
  </si>
  <si>
    <t>1,76*1,31</t>
  </si>
  <si>
    <t>5</t>
  </si>
  <si>
    <t>411351012</t>
  </si>
  <si>
    <t>Bednění stropních konstrukcí - bez podpěrné konstrukce desek tloušťky stropní desky přes 5 do 25 cm odstranění</t>
  </si>
  <si>
    <t>1567826534</t>
  </si>
  <si>
    <t>https://podminky.urs.cz/item/CS_URS_2022_01/411351012</t>
  </si>
  <si>
    <t>6</t>
  </si>
  <si>
    <t>411354311</t>
  </si>
  <si>
    <t>Podpěrná konstrukce stropů - desek, kleneb a skořepin výška podepření do 4 m tloušťka stropu přes 5 do 15 cm zřízení</t>
  </si>
  <si>
    <t>-430024275</t>
  </si>
  <si>
    <t>https://podminky.urs.cz/item/CS_URS_2022_01/411354311</t>
  </si>
  <si>
    <t>7</t>
  </si>
  <si>
    <t>411354312</t>
  </si>
  <si>
    <t>Podpěrná konstrukce stropů - desek, kleneb a skořepin výška podepření do 4 m tloušťka stropu přes 5 do 15 cm odstranění</t>
  </si>
  <si>
    <t>-265767497</t>
  </si>
  <si>
    <t>https://podminky.urs.cz/item/CS_URS_2022_01/411354312</t>
  </si>
  <si>
    <t>8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</si>
  <si>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</si>
  <si>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</si>
  <si>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t</t>
  </si>
  <si>
    <t>-575241658</t>
  </si>
  <si>
    <t>https://podminky.urs.cz/item/CS_URS_2022_01/411361821</t>
  </si>
  <si>
    <t>0,026*1,1 'Přepočtené koeficientem množství</t>
  </si>
  <si>
    <t>9</t>
  </si>
  <si>
    <t>413941121</t>
  </si>
  <si>
    <t>Osazování ocelových válcovaných nosníků ve stropech I nebo IE nebo U nebo UE nebo L do č.12 nebo výšky do 120 mm</t>
  </si>
  <si>
    <t>-1013180418</t>
  </si>
  <si>
    <t>https://podminky.urs.cz/item/CS_URS_2022_01/413941121</t>
  </si>
  <si>
    <t>10</t>
  </si>
  <si>
    <t>M</t>
  </si>
  <si>
    <t>13010712</t>
  </si>
  <si>
    <t>ocel profilová jakost S235JR (11 375) průřez I (IPN) 100</t>
  </si>
  <si>
    <t>1536988323</t>
  </si>
  <si>
    <t>0,035*1,1 'Přepočtené koeficientem množství</t>
  </si>
  <si>
    <t>11</t>
  </si>
  <si>
    <t>430321414</t>
  </si>
  <si>
    <t>Schodišťové konstrukce a rampy z betonu železového (bez výztuže) stupně, schodnice, ramena, podesty s nosníky tř. C 25/30</t>
  </si>
  <si>
    <t>-271923826</t>
  </si>
  <si>
    <t>https://podminky.urs.cz/item/CS_URS_2022_01/430321414</t>
  </si>
  <si>
    <t>0,35*0,2*1,3</t>
  </si>
  <si>
    <t>12</t>
  </si>
  <si>
    <t>430361821</t>
  </si>
  <si>
    <t>Výztuž schodišťových konstrukcí a ramp stupňů, schodnic, ramen, podest s nosníky z betonářské oceli 10 505 (R) nebo BSt 500</t>
  </si>
  <si>
    <t>-247880150</t>
  </si>
  <si>
    <t>https://podminky.urs.cz/item/CS_URS_2022_01/430361821</t>
  </si>
  <si>
    <t>0,091*0,15</t>
  </si>
  <si>
    <t>13</t>
  </si>
  <si>
    <t>431351121</t>
  </si>
  <si>
    <t>Bednění podest, podstupňových desek a ramp včetně podpěrné konstrukce výšky do 4 m půdorysně přímočarých zřízení</t>
  </si>
  <si>
    <t>1438076996</t>
  </si>
  <si>
    <t>https://podminky.urs.cz/item/CS_URS_2022_01/431351121</t>
  </si>
  <si>
    <t>0,2*1,3</t>
  </si>
  <si>
    <t>14</t>
  </si>
  <si>
    <t>431351122</t>
  </si>
  <si>
    <t>Bednění podest, podstupňových desek a ramp včetně podpěrné konstrukce výšky do 4 m půdorysně přímočarých odstranění</t>
  </si>
  <si>
    <t>-568958213</t>
  </si>
  <si>
    <t>https://podminky.urs.cz/item/CS_URS_2022_01/431351122</t>
  </si>
  <si>
    <t>Úpravy povrchů, podlahy a osazování výplní</t>
  </si>
  <si>
    <t>612131101</t>
  </si>
  <si>
    <t>Podkladní a spojovací vrstva vnitřních omítaných ploch cementový postřik nanášený ručně celoplošně stěn</t>
  </si>
  <si>
    <t>-2035024874</t>
  </si>
  <si>
    <t>https://podminky.urs.cz/item/CS_URS_2022_01/612131101</t>
  </si>
  <si>
    <t>16</t>
  </si>
  <si>
    <t>612131121</t>
  </si>
  <si>
    <t>Podkladní a spojovací vrstva vnitřních omítaných ploch penetrace disperzní nanášená ručně stěn</t>
  </si>
  <si>
    <t>1534843015</t>
  </si>
  <si>
    <t>https://podminky.urs.cz/item/CS_URS_2022_01/612131121</t>
  </si>
  <si>
    <t>17</t>
  </si>
  <si>
    <t>612142001</t>
  </si>
  <si>
    <t>Potažení vnitřních ploch pletivem v ploše nebo pruzích, na plném podkladu sklovláknitým vtlačením do tmelu stěn</t>
  </si>
  <si>
    <t>-1912123839</t>
  </si>
  <si>
    <t>https://podminky.urs.cz/item/CS_URS_2022_01/612142001</t>
  </si>
  <si>
    <t>"pozn.01"</t>
  </si>
  <si>
    <t>(1,45*2+0,23*2+0,42*2)*3,47</t>
  </si>
  <si>
    <t>(0,65*2+0,25*2+0,42*2)*(3,07+2,7)/2</t>
  </si>
  <si>
    <t>18</t>
  </si>
  <si>
    <t>612321141</t>
  </si>
  <si>
    <t>Omítka vápenocementová vnitřních ploch nanášená ručně dvouvrstvá, tloušťky jádrové omítky do 10 mm a tloušťky štuku do 3 mm štuková svislých konstrukcí stěn</t>
  </si>
  <si>
    <t>-1764154714</t>
  </si>
  <si>
    <t>https://podminky.urs.cz/item/CS_URS_2022_01/612321141</t>
  </si>
  <si>
    <t>1,21*2*1,85+(1,92+0,42)/2</t>
  </si>
  <si>
    <t>1,76*1,85</t>
  </si>
  <si>
    <t>1,76*(1,92+0,42)-1,26*2,12</t>
  </si>
  <si>
    <t>1,76*2*3,0+1,76*2,7-0,8*2,0*2-1,26*2,0</t>
  </si>
  <si>
    <t>0,525*2*(3,0+2,7)/2</t>
  </si>
  <si>
    <t>(1,21*2+1,76*2)*1,95-1,3*1,95</t>
  </si>
  <si>
    <t>1,76*3,8-1,95*1,3+1,325*2*3,47+1,76*2*3,47-0,8*2,0*2</t>
  </si>
  <si>
    <t>19</t>
  </si>
  <si>
    <t>622131101</t>
  </si>
  <si>
    <t>Podkladní a spojovací vrstva vnějších omítaných ploch cementový postřik nanášený ručně celoplošně stěn</t>
  </si>
  <si>
    <t>-1745308290</t>
  </si>
  <si>
    <t>https://podminky.urs.cz/item/CS_URS_2022_01/622131101</t>
  </si>
  <si>
    <t>"01-stěny po osekání obkladu"27,5</t>
  </si>
  <si>
    <t>20</t>
  </si>
  <si>
    <t>622131111</t>
  </si>
  <si>
    <t>Podkladní a spojovací vrstva vnějších omítaných ploch polymercementový spojovací můstek nanášený ručně stěn</t>
  </si>
  <si>
    <t>155887350</t>
  </si>
  <si>
    <t>https://podminky.urs.cz/item/CS_URS_2022_01/622131111</t>
  </si>
  <si>
    <t>622142001</t>
  </si>
  <si>
    <t>Potažení vnějších ploch pletivem v ploše nebo pruzích, na plném podkladu sklovláknitým vtlačením do tmelu stěn</t>
  </si>
  <si>
    <t>-302184063</t>
  </si>
  <si>
    <t>https://podminky.urs.cz/item/CS_URS_2022_01/622142001</t>
  </si>
  <si>
    <t>27,5+0,982</t>
  </si>
  <si>
    <t>22</t>
  </si>
  <si>
    <t>622143003</t>
  </si>
  <si>
    <t>Montáž omítkových profilů plastových, pozinkovaných nebo dřevěných upevněných vtlačením do podkladní vrstvy nebo přibitím rohových s tkaninou</t>
  </si>
  <si>
    <t>m</t>
  </si>
  <si>
    <t>575771554</t>
  </si>
  <si>
    <t>https://podminky.urs.cz/item/CS_URS_2022_01/622143003</t>
  </si>
  <si>
    <t>2,47*2+0,92*2+2,47*8</t>
  </si>
  <si>
    <t>23</t>
  </si>
  <si>
    <t>55343025</t>
  </si>
  <si>
    <t>profil rohový Pz+PVC pro vnější omítky tl 7mm</t>
  </si>
  <si>
    <t>1997941311</t>
  </si>
  <si>
    <t>26,54*1,05 'Přepočtené koeficientem množství</t>
  </si>
  <si>
    <t>24</t>
  </si>
  <si>
    <t>62214300R</t>
  </si>
  <si>
    <t>Montáž omítkových lišt</t>
  </si>
  <si>
    <t>-1555549042</t>
  </si>
  <si>
    <t>3,0*4+2,4*2</t>
  </si>
  <si>
    <t>3,47*4+3,0*4</t>
  </si>
  <si>
    <t>25</t>
  </si>
  <si>
    <t>59051516</t>
  </si>
  <si>
    <t>profil začišťovací PVC pro ostění vnitřních omítek</t>
  </si>
  <si>
    <t>1244808571</t>
  </si>
  <si>
    <t>42,68*1,05 'Přepočtené koeficientem množství</t>
  </si>
  <si>
    <t>26</t>
  </si>
  <si>
    <t>622321141</t>
  </si>
  <si>
    <t>Omítka vápenocementová vnějších ploch nanášená ručně dvouvrstvá, tloušťky jádrové omítky do 15 mm a tloušťky štuku do 3 mm štuková stěn</t>
  </si>
  <si>
    <t>1070444860</t>
  </si>
  <si>
    <t>https://podminky.urs.cz/item/CS_URS_2022_01/622321141</t>
  </si>
  <si>
    <t>27</t>
  </si>
  <si>
    <t>622325102</t>
  </si>
  <si>
    <t>Oprava vápenocementové omítky vnějších ploch stupně členitosti 1 hladké stěn, v rozsahu opravované plochy přes 10 do 30%</t>
  </si>
  <si>
    <t>-539281638</t>
  </si>
  <si>
    <t>https://podminky.urs.cz/item/CS_URS_2022_01/622325102</t>
  </si>
  <si>
    <t>28</t>
  </si>
  <si>
    <t>622381032</t>
  </si>
  <si>
    <t>Omítka tenkovrstvá minerální vnějších ploch probarvená, bez penetrace zatíraná (škrábaná), zrnitost 3,0 mm stěn</t>
  </si>
  <si>
    <t>-728108979</t>
  </si>
  <si>
    <t>https://podminky.urs.cz/item/CS_URS_2022_01/622381032</t>
  </si>
  <si>
    <t>29</t>
  </si>
  <si>
    <t>629991011</t>
  </si>
  <si>
    <t>Zakrytí vnějších ploch před znečištěním včetně pozdějšího odkrytí výplní otvorů a svislých ploch fólií přilepenou lepící páskou</t>
  </si>
  <si>
    <t>189870723</t>
  </si>
  <si>
    <t>https://podminky.urs.cz/item/CS_URS_2022_01/629991011</t>
  </si>
  <si>
    <t>"dveře,atika,obklady"</t>
  </si>
  <si>
    <t>1,4*2,68*2*4</t>
  </si>
  <si>
    <t>1,0*(1,9+1,8+2,46+3,7)*2</t>
  </si>
  <si>
    <t>30</t>
  </si>
  <si>
    <t>631311126</t>
  </si>
  <si>
    <t>Mazanina z betonu prostého bez zvýšených nároků na prostředí tl. přes 80 do 120 mm tř. C 25/30</t>
  </si>
  <si>
    <t>-1358161754</t>
  </si>
  <si>
    <t>https://podminky.urs.cz/item/CS_URS_2022_01/631311126</t>
  </si>
  <si>
    <t>"P1"1,76*1,21*0,1</t>
  </si>
  <si>
    <t>31</t>
  </si>
  <si>
    <t>631319173</t>
  </si>
  <si>
    <t>Příplatek k cenám mazanin za stržení povrchu spodní vrstvy mazaniny latí před vložením výztuže nebo pletiva pro tl. obou vrstev mazaniny přes 80 do 120 mm</t>
  </si>
  <si>
    <t>1180289686</t>
  </si>
  <si>
    <t>https://podminky.urs.cz/item/CS_URS_2022_01/631319173</t>
  </si>
  <si>
    <t>32</t>
  </si>
  <si>
    <t>631319196</t>
  </si>
  <si>
    <t>Příplatek k cenám mazanin za malou plochu do 5 m2 jednotlivě mazanina tl. přes 80 do 120 mm</t>
  </si>
  <si>
    <t>1860052275</t>
  </si>
  <si>
    <t>https://podminky.urs.cz/item/CS_URS_2022_01/631319196</t>
  </si>
  <si>
    <t>33</t>
  </si>
  <si>
    <t>631362021</t>
  </si>
  <si>
    <t>Výztuž mazanin ze svařovaných sítí z drátů typu KARI</t>
  </si>
  <si>
    <t>1415609853</t>
  </si>
  <si>
    <t>https://podminky.urs.cz/item/CS_URS_2022_01/631362021</t>
  </si>
  <si>
    <t>"P1"1,76*1,21*0,003033*1,08</t>
  </si>
  <si>
    <t>34</t>
  </si>
  <si>
    <t>632450134</t>
  </si>
  <si>
    <t>Potěr cementový vyrovnávací ze suchých směsí v ploše o průměrné (střední) tl. přes 40 do 50 mm</t>
  </si>
  <si>
    <t>13286929</t>
  </si>
  <si>
    <t>https://podminky.urs.cz/item/CS_URS_2022_01/632450134</t>
  </si>
  <si>
    <t>"P2"3,58</t>
  </si>
  <si>
    <t>35</t>
  </si>
  <si>
    <t>635211121</t>
  </si>
  <si>
    <t>Násyp lehký pod podlahy s udusáním a urovnáním povrchu z keramzitu-stmelený cement.mlékem</t>
  </si>
  <si>
    <t>1635642670</t>
  </si>
  <si>
    <t>https://podminky.urs.cz/item/CS_URS_2022_01/635211121</t>
  </si>
  <si>
    <t>"P1"1,76*1,21*0,9</t>
  </si>
  <si>
    <t>36</t>
  </si>
  <si>
    <t>642945111</t>
  </si>
  <si>
    <t>Osazování ocelových zárubní protipožárních nebo protiplynových dveří do vynechaného otvoru, s obetonováním, dveří jednokřídlových do 2,5 m2</t>
  </si>
  <si>
    <t>-604744465</t>
  </si>
  <si>
    <t>https://podminky.urs.cz/item/CS_URS_2022_01/642945111</t>
  </si>
  <si>
    <t>37</t>
  </si>
  <si>
    <t>5533156R</t>
  </si>
  <si>
    <t>"Z01"zárubeň jednokřídlá ocelová s protipožární úpravou tl stěny 110-150mm rozměru 800/1970, 2100mm</t>
  </si>
  <si>
    <t>1346136601</t>
  </si>
  <si>
    <t>Ostatní konstrukce a práce, bourání</t>
  </si>
  <si>
    <t>38</t>
  </si>
  <si>
    <t>941111111</t>
  </si>
  <si>
    <t>Montáž lešení řadového trubkového lehkého pracovního s podlahami s provozním zatížením tř. 3 do 200 kg/m2 šířky tř. W06 od 0,6 do 0,9 m, výšky do 10 m</t>
  </si>
  <si>
    <t>-313860664</t>
  </si>
  <si>
    <t>https://podminky.urs.cz/item/CS_URS_2022_01/941111111</t>
  </si>
  <si>
    <t>10,2*3,0+5,74*3,0*2</t>
  </si>
  <si>
    <t>39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</si>
  <si>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</si>
  <si>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</si>
  <si>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36417889</t>
  </si>
  <si>
    <t>https://podminky.urs.cz/item/CS_URS_2022_01/941111211</t>
  </si>
  <si>
    <t>65,04*10 'Přepočtené koeficientem množství</t>
  </si>
  <si>
    <t>40</t>
  </si>
  <si>
    <t>941111811</t>
  </si>
  <si>
    <t>Demontáž lešení řadového trubkového lehkého pracovního s podlahami s provozním zatížením tř. 3 do 200 kg/m2 šířky tř. W06 od 0,6 do 0,9 m, výšky do 10 m</t>
  </si>
  <si>
    <t>-849848068</t>
  </si>
  <si>
    <t>https://podminky.urs.cz/item/CS_URS_2022_01/941111811</t>
  </si>
  <si>
    <t>41</t>
  </si>
  <si>
    <t>949101111</t>
  </si>
  <si>
    <t>Lešení pomocné pracovní pro objekty pozemních staveb pro zatížení do 150 kg/m2, o výšce lešeňové podlahy do 1,9 m</t>
  </si>
  <si>
    <t>-1607215589</t>
  </si>
  <si>
    <t>https://podminky.urs.cz/item/CS_URS_2022_01/949101111</t>
  </si>
  <si>
    <t>3,58+5,0+58,19</t>
  </si>
  <si>
    <t>42</t>
  </si>
  <si>
    <t>949111114</t>
  </si>
  <si>
    <t>Montáž lešení lehkého kozového trubkového o výšce lešeňové podlahy přes 2,5 do 3,5 m</t>
  </si>
  <si>
    <t>sada</t>
  </si>
  <si>
    <t>1743457038</t>
  </si>
  <si>
    <t>https://podminky.urs.cz/item/CS_URS_2022_01/949111114</t>
  </si>
  <si>
    <t>43</t>
  </si>
  <si>
    <t>949111214</t>
  </si>
  <si>
    <t>Montáž lešení lehkého kozového trubkového Příplatek za první a každý další den použití lešení k ceně -1114</t>
  </si>
  <si>
    <t>145656711</t>
  </si>
  <si>
    <t>https://podminky.urs.cz/item/CS_URS_2022_01/949111214</t>
  </si>
  <si>
    <t>44</t>
  </si>
  <si>
    <t>949111814</t>
  </si>
  <si>
    <t>Demontáž lešení lehkého kozového trubkového o výšce lešeňové podlahy přes 2,5 do 3,5 m</t>
  </si>
  <si>
    <t>-503421658</t>
  </si>
  <si>
    <t>https://podminky.urs.cz/item/CS_URS_2022_01/949111814</t>
  </si>
  <si>
    <t>45</t>
  </si>
  <si>
    <t>952901111</t>
  </si>
  <si>
    <t>Vyčištění budov nebo objektů před předáním do užívání budov bytové nebo občanské výstavby, světlé výšky podlaží do 4 m</t>
  </si>
  <si>
    <t>142442656</t>
  </si>
  <si>
    <t>https://podminky.urs.cz/item/CS_URS_2022_01/952901111</t>
  </si>
  <si>
    <t>58,19+3,58+5,0</t>
  </si>
  <si>
    <t>46</t>
  </si>
  <si>
    <t>953943211</t>
  </si>
  <si>
    <t>Osazování drobných kovových předmětů kotvených do stěny hasicího přístroje</t>
  </si>
  <si>
    <t>1224668726</t>
  </si>
  <si>
    <t>https://podminky.urs.cz/item/CS_URS_2022_01/953943211</t>
  </si>
  <si>
    <t>47</t>
  </si>
  <si>
    <t>44932114</t>
  </si>
  <si>
    <t>přístroj hasicí ruční práškový P6</t>
  </si>
  <si>
    <t>-41361665</t>
  </si>
  <si>
    <t>48</t>
  </si>
  <si>
    <t>953943212</t>
  </si>
  <si>
    <t>Osazování drobných kovových předmětů kotvených do stěny skříně pro hasicí přístroj</t>
  </si>
  <si>
    <t>2094600823</t>
  </si>
  <si>
    <t>https://podminky.urs.cz/item/CS_URS_2022_01/953943212</t>
  </si>
  <si>
    <t>49</t>
  </si>
  <si>
    <t>4498313R</t>
  </si>
  <si>
    <t>"Z03"Plechová skříňka pro osazení přenosného hasicího přístroje</t>
  </si>
  <si>
    <t>1372061299</t>
  </si>
  <si>
    <t>50</t>
  </si>
  <si>
    <t>963051113</t>
  </si>
  <si>
    <t>Bourání železobetonových stropů deskových, tl. přes 80 mm</t>
  </si>
  <si>
    <t>-578082696</t>
  </si>
  <si>
    <t>https://podminky.urs.cz/item/CS_URS_2022_01/963051113</t>
  </si>
  <si>
    <t>"pozn.01"1,76*0,9*0,27</t>
  </si>
  <si>
    <t>51</t>
  </si>
  <si>
    <t>964072221</t>
  </si>
  <si>
    <t>Vybourání válcovaných nosníků uložených ve zdivu smíšeném nebo kamenném délky do 4 m, hmotnosti do 20 kg/m</t>
  </si>
  <si>
    <t>1096407607</t>
  </si>
  <si>
    <t>https://podminky.urs.cz/item/CS_URS_2022_01/964072221</t>
  </si>
  <si>
    <t>"pozn.02"</t>
  </si>
  <si>
    <t>4*1,3*0,0106</t>
  </si>
  <si>
    <t>52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</si>
  <si>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</si>
  <si>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</si>
  <si>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1731307337</t>
  </si>
  <si>
    <t>https://podminky.urs.cz/item/CS_URS_2022_01/971033441</t>
  </si>
  <si>
    <t>"kapsy pro nosníky"4</t>
  </si>
  <si>
    <t>53</t>
  </si>
  <si>
    <t>978013191</t>
  </si>
  <si>
    <t>Otlučení vápenných nebo vápenocementových omítek vnitřních ploch stěn s vyškrabáním spar, s očištěním zdiva, v rozsahu přes 50 do 100 %</t>
  </si>
  <si>
    <t>-1846787235</t>
  </si>
  <si>
    <t>https://podminky.urs.cz/item/CS_URS_2022_01/978013191</t>
  </si>
  <si>
    <t>"pozn.04"</t>
  </si>
  <si>
    <t>1,6*2*3,47+1,76*3,47-1,3*2,08+0,42*2*(1,3+2,0*2)</t>
  </si>
  <si>
    <t>54</t>
  </si>
  <si>
    <t>2087689029</t>
  </si>
  <si>
    <t>"po mozaice"</t>
  </si>
  <si>
    <t>"pozn.03"</t>
  </si>
  <si>
    <t>55</t>
  </si>
  <si>
    <t>978015331</t>
  </si>
  <si>
    <t>Otlučení vápenných nebo vápenocementových omítek vnějších ploch s vyškrabáním spar a s očištěním zdiva stupně členitosti 1 a 2, v rozsahu přes 10 do 20 %</t>
  </si>
  <si>
    <t>1810104469</t>
  </si>
  <si>
    <t>https://podminky.urs.cz/item/CS_URS_2022_01/978015331</t>
  </si>
  <si>
    <t>"pozn.03-vnější pilíře"</t>
  </si>
  <si>
    <t>0,16*3,07*2</t>
  </si>
  <si>
    <t>56</t>
  </si>
  <si>
    <t>978059641</t>
  </si>
  <si>
    <t>Odsekání obkladů stěn včetně otlučení podkladní omítky až na zdivo z obkládaček vnějších, z jakýchkoliv materiálů, plochy přes 1 m2</t>
  </si>
  <si>
    <t>1279030291</t>
  </si>
  <si>
    <t>https://podminky.urs.cz/item/CS_URS_2022_01/978059641</t>
  </si>
  <si>
    <t>"pozn.09"10,5+10,7+6,3</t>
  </si>
  <si>
    <t>57</t>
  </si>
  <si>
    <t>781470001R</t>
  </si>
  <si>
    <t>Očištění bouraných obkladů a mozaiky a uložení k následnému použití</t>
  </si>
  <si>
    <t>-165901394</t>
  </si>
  <si>
    <t>58</t>
  </si>
  <si>
    <t>98000001R</t>
  </si>
  <si>
    <t>DEmontáž stávající plastové tabule ,uložení na investorem určené mísrto a její následná instalace</t>
  </si>
  <si>
    <t>1304765881</t>
  </si>
  <si>
    <t>"pozn.10"1</t>
  </si>
  <si>
    <t>997</t>
  </si>
  <si>
    <t>Přesun sutě</t>
  </si>
  <si>
    <t>59</t>
  </si>
  <si>
    <t>997013211</t>
  </si>
  <si>
    <t>Vnitrostaveništní doprava suti a vybouraných hmot vodorovně do 50 m svisle ručně pro budovy a haly výšky do 6 m</t>
  </si>
  <si>
    <t>-1380090848</t>
  </si>
  <si>
    <t>https://podminky.urs.cz/item/CS_URS_2022_01/997013211</t>
  </si>
  <si>
    <t>60</t>
  </si>
  <si>
    <t>997013501</t>
  </si>
  <si>
    <t>Odvoz suti a vybouraných hmot na skládku nebo meziskládku se složením, na vzdálenost do 1 km</t>
  </si>
  <si>
    <t>-1510862703</t>
  </si>
  <si>
    <t>https://podminky.urs.cz/item/CS_URS_2022_01/997013501</t>
  </si>
  <si>
    <t>61</t>
  </si>
  <si>
    <t>997013509</t>
  </si>
  <si>
    <t>Odvoz suti a vybouraných hmot na skládku nebo meziskládku se složením, na vzdálenost Příplatek k ceně za každý další i započatý 1 km přes 1 km</t>
  </si>
  <si>
    <t>1372619501</t>
  </si>
  <si>
    <t>https://podminky.urs.cz/item/CS_URS_2022_01/997013509</t>
  </si>
  <si>
    <t>8,756*19 'Přepočtené koeficientem množství</t>
  </si>
  <si>
    <t>62</t>
  </si>
  <si>
    <t>997013631</t>
  </si>
  <si>
    <t>Poplatek za uložení stavebního odpadu na skládce (skládkovné) směsného stavebního a demoličního zatříděného do Katalogu odpadů pod kódem 17 09 04</t>
  </si>
  <si>
    <t>1408908022</t>
  </si>
  <si>
    <t>https://podminky.urs.cz/item/CS_URS_2022_01/997013631</t>
  </si>
  <si>
    <t>998</t>
  </si>
  <si>
    <t>Přesun hmot</t>
  </si>
  <si>
    <t>63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</si>
  <si>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</si>
  <si>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</si>
  <si>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1664998938</t>
  </si>
  <si>
    <t>https://podminky.urs.cz/item/CS_URS_2022_01/998011001</t>
  </si>
  <si>
    <t>PSV</t>
  </si>
  <si>
    <t>Práce a dodávky PSV</t>
  </si>
  <si>
    <t>741</t>
  </si>
  <si>
    <t>Elektroinstalace - silnoproud</t>
  </si>
  <si>
    <t>64</t>
  </si>
  <si>
    <t>741110511</t>
  </si>
  <si>
    <t>Montáž lišt a kanálků elektroinstalačních se spojkami, ohyby a rohy a s nasunutím do krabic vkládacích s víčkem, šířky do 60 mm</t>
  </si>
  <si>
    <t>-1247714847</t>
  </si>
  <si>
    <t>https://podminky.urs.cz/item/CS_URS_2022_01/741110511</t>
  </si>
  <si>
    <t>65</t>
  </si>
  <si>
    <t>1132841</t>
  </si>
  <si>
    <t>LISTA HRANATA 2M LHD 40X20HF HD</t>
  </si>
  <si>
    <t>525599001</t>
  </si>
  <si>
    <t>66</t>
  </si>
  <si>
    <t>1226306</t>
  </si>
  <si>
    <t>LISTA HRANATA 2M LHD 20X20HF HD</t>
  </si>
  <si>
    <t>-1503452290</t>
  </si>
  <si>
    <t>67</t>
  </si>
  <si>
    <t>741110512</t>
  </si>
  <si>
    <t>Montáž lišt a kanálků elektroinstalačních se spojkami, ohyby a rohy a s nasunutím do krabic vkládacích s víčkem, šířky do přes 60 do 120 mm</t>
  </si>
  <si>
    <t>-1158572593</t>
  </si>
  <si>
    <t>https://podminky.urs.cz/item/CS_URS_2022_01/741110512</t>
  </si>
  <si>
    <t>68</t>
  </si>
  <si>
    <t>10.827.578</t>
  </si>
  <si>
    <t>Kanál EKD 80X40HF vč.víka bílá ,2m</t>
  </si>
  <si>
    <t>1364567009</t>
  </si>
  <si>
    <t>69</t>
  </si>
  <si>
    <t>741110541</t>
  </si>
  <si>
    <t>Montáž lišt a kanálků elektroinstalačních se spojkami, ohyby a rohy a s nasunutím do krabic doplňkové prvky přepážky podélné oddělovací</t>
  </si>
  <si>
    <t>-376873946</t>
  </si>
  <si>
    <t>https://podminky.urs.cz/item/CS_URS_2022_01/741110541</t>
  </si>
  <si>
    <t>70</t>
  </si>
  <si>
    <t>10.575.802</t>
  </si>
  <si>
    <t>Příčka PEKD 40HF,2m</t>
  </si>
  <si>
    <t>417859574</t>
  </si>
  <si>
    <t>8*1,05 'Přepočtené koeficientem množství</t>
  </si>
  <si>
    <t>71</t>
  </si>
  <si>
    <t>741110555</t>
  </si>
  <si>
    <t>Montáž lišt a kanálků elektroinstalačních se spojkami, ohyby a rohy a s nasunutím do krabic doplňkové prvky protipožární utěsnění, šířky do 180 mm</t>
  </si>
  <si>
    <t>460508221</t>
  </si>
  <si>
    <t>https://podminky.urs.cz/item/CS_URS_2022_01/741110555</t>
  </si>
  <si>
    <t>72</t>
  </si>
  <si>
    <t>23170003</t>
  </si>
  <si>
    <t>pěna montážní PUR protipožární jednosložková</t>
  </si>
  <si>
    <t>litr</t>
  </si>
  <si>
    <t>1819062372</t>
  </si>
  <si>
    <t>1*1,188 'Přepočtené koeficientem množství</t>
  </si>
  <si>
    <t>73</t>
  </si>
  <si>
    <t>741110571</t>
  </si>
  <si>
    <t>Montáž lišt a kanálků elektroinstalačních se spojkami, ohyby a rohy a s nasunutím do krabic doplňkové prvky odkrytí a zakrytí stávajících lišt a kanálů víčkem</t>
  </si>
  <si>
    <t>1156429295</t>
  </si>
  <si>
    <t>https://podminky.urs.cz/item/CS_URS_2022_01/741110571</t>
  </si>
  <si>
    <t>74</t>
  </si>
  <si>
    <t>741112061</t>
  </si>
  <si>
    <t>Montáž krabic elektroinstalačních bez napojení na trubky a lišty, demontáže a montáže víčka a přístroje přístrojových zapuštěných plastových kruhových</t>
  </si>
  <si>
    <t>-1757692585</t>
  </si>
  <si>
    <t>https://podminky.urs.cz/item/CS_URS_2022_01/741112061</t>
  </si>
  <si>
    <t>75</t>
  </si>
  <si>
    <t>34571450</t>
  </si>
  <si>
    <t>krabice pod omítku PVC přístrojová kruhová D 70mm</t>
  </si>
  <si>
    <t>-1154612364</t>
  </si>
  <si>
    <t>76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</si>
  <si>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</si>
  <si>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</si>
  <si>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2020248049</t>
  </si>
  <si>
    <t>https://podminky.urs.cz/item/CS_URS_2022_01/741112101</t>
  </si>
  <si>
    <t>77</t>
  </si>
  <si>
    <t>34571521</t>
  </si>
  <si>
    <t>krabice pod omítku PVC odbočná kruhová D 70mm s víčkem a svorkovnicí</t>
  </si>
  <si>
    <t>174227737</t>
  </si>
  <si>
    <t>78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</si>
  <si>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</si>
  <si>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</si>
  <si>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533942498</t>
  </si>
  <si>
    <t>https://podminky.urs.cz/item/CS_URS_2022_01/741120101</t>
  </si>
  <si>
    <t>79</t>
  </si>
  <si>
    <t>1257678</t>
  </si>
  <si>
    <t>Kabel 1-CXKH-R-O B2CAS1D0 2x1,5</t>
  </si>
  <si>
    <t>-12393366</t>
  </si>
  <si>
    <t>10*1,15 'Přepočtené koeficientem množství</t>
  </si>
  <si>
    <t>80</t>
  </si>
  <si>
    <t>1314262</t>
  </si>
  <si>
    <t>Kabel 1-CXKH-R-J B2CAS1D0 3x1,5</t>
  </si>
  <si>
    <t>882995966</t>
  </si>
  <si>
    <t>75*1,15 'Přepočtené koeficientem množství</t>
  </si>
  <si>
    <t>81</t>
  </si>
  <si>
    <t>1257675</t>
  </si>
  <si>
    <t>Kabel 1-CXKH-R-J B2CAS1D0 3x2,5</t>
  </si>
  <si>
    <t>-744381398</t>
  </si>
  <si>
    <t>55*1,15 'Přepočtené koeficientem množství</t>
  </si>
  <si>
    <t>82</t>
  </si>
  <si>
    <t>741310101</t>
  </si>
  <si>
    <t>Montáž spínačů jedno nebo dvoupólových polozapuštěných nebo zapuštěných se zapojením vodičů bezšroubové připojení spínačů, řazení 1-jednopólových</t>
  </si>
  <si>
    <t>822731892</t>
  </si>
  <si>
    <t>https://podminky.urs.cz/item/CS_URS_2022_01/741310101</t>
  </si>
  <si>
    <t>83</t>
  </si>
  <si>
    <t>34539010</t>
  </si>
  <si>
    <t>přístroj spínače jednopólového, řazení 1, 1So bezšroubové svorky</t>
  </si>
  <si>
    <t>-2055032937</t>
  </si>
  <si>
    <t>84</t>
  </si>
  <si>
    <t>34539049</t>
  </si>
  <si>
    <t>kryt spínače jednoduchý</t>
  </si>
  <si>
    <t>552266999</t>
  </si>
  <si>
    <t>85</t>
  </si>
  <si>
    <t>34539059</t>
  </si>
  <si>
    <t>rámeček jednonásobný</t>
  </si>
  <si>
    <t>-2082243385</t>
  </si>
  <si>
    <t>86</t>
  </si>
  <si>
    <t>741313004</t>
  </si>
  <si>
    <t>Montáž zásuvek domovních se zapojením vodičů bezšroubové připojení polozapuštěných nebo zapuštěných 10/16 A, provedení 2x (2P + PE) dvojnásobná šikmá</t>
  </si>
  <si>
    <t>-221361810</t>
  </si>
  <si>
    <t>https://podminky.urs.cz/item/CS_URS_2022_01/741313004</t>
  </si>
  <si>
    <t>87</t>
  </si>
  <si>
    <t>34555242</t>
  </si>
  <si>
    <t>zásuvka zápustná dvojnásobná, šikmá, s clonkami, bezšroubové svorky</t>
  </si>
  <si>
    <t>898659918</t>
  </si>
  <si>
    <t>88</t>
  </si>
  <si>
    <t>741370032</t>
  </si>
  <si>
    <t>Montáž svítidel žárovkových se zapojením vodičů bytových nebo společenských místností nástěnných přisazených 1 zdroj se sklem</t>
  </si>
  <si>
    <t>-1909966150</t>
  </si>
  <si>
    <t>https://podminky.urs.cz/item/CS_URS_2022_01/741370032</t>
  </si>
  <si>
    <t>89</t>
  </si>
  <si>
    <t>B</t>
  </si>
  <si>
    <t xml:space="preserve">Kruhové přisazené LED svítidlo, mikroprizmatický kryt, Ø 550mm, 1 x LED, 40W, 3900lm, Ra80, 4000K
</t>
  </si>
  <si>
    <t>-249064947</t>
  </si>
  <si>
    <t>90</t>
  </si>
  <si>
    <t>C</t>
  </si>
  <si>
    <t>Kruhové přisazené LED svítidlo, mikroprizmatický kryt, Ø 370mm, 1 x LED, 28W, 2600lm, Ra80, 4000K</t>
  </si>
  <si>
    <t>36081791</t>
  </si>
  <si>
    <t>91</t>
  </si>
  <si>
    <t>741371002</t>
  </si>
  <si>
    <t>Montáž svítidel zářivkových se zapojením vodičů bytových nebo společenských místností stropních přisazených 1 zdroj s krytem</t>
  </si>
  <si>
    <t>2116951242</t>
  </si>
  <si>
    <t>https://podminky.urs.cz/item/CS_URS_2022_01/741371002</t>
  </si>
  <si>
    <t>92</t>
  </si>
  <si>
    <t>A</t>
  </si>
  <si>
    <t xml:space="preserve">Přisazené/závěsné, LED svítidlo, opálový kryt, 1 x LED, 26W, 3300lm, Ra80, 4000K
</t>
  </si>
  <si>
    <t>811189489</t>
  </si>
  <si>
    <t>93</t>
  </si>
  <si>
    <t>741810001</t>
  </si>
  <si>
    <t>Zkoušky a prohlídky elektrických rozvodů a zařízení celková prohlídka a vyhotovení revizní zprávy pro objem montážních prací do 100 tis. Kč</t>
  </si>
  <si>
    <t>40038470</t>
  </si>
  <si>
    <t>https://podminky.urs.cz/item/CS_URS_2022_01/741810001</t>
  </si>
  <si>
    <t>94</t>
  </si>
  <si>
    <t>998741101</t>
  </si>
  <si>
    <t>Přesun hmot pro silnoproud stanovený z hmotnosti přesunovaného materiálu vodorovná dopravní vzdálenost do 50 m v objektech výšky do 6 m</t>
  </si>
  <si>
    <t>-981112693</t>
  </si>
  <si>
    <t>https://podminky.urs.cz/item/CS_URS_2022_01/998741101</t>
  </si>
  <si>
    <t>742</t>
  </si>
  <si>
    <t>Elektroinstalace - slaboproud</t>
  </si>
  <si>
    <t>95</t>
  </si>
  <si>
    <t>M001</t>
  </si>
  <si>
    <t>802373 OT - multisenzorový hlásič série IQ8Quad montáž</t>
  </si>
  <si>
    <t>ks</t>
  </si>
  <si>
    <t>-522519519</t>
  </si>
  <si>
    <t>96</t>
  </si>
  <si>
    <t>M003</t>
  </si>
  <si>
    <t>802373 OT - multisenzorový hlásič série IQ8Quad materiál</t>
  </si>
  <si>
    <t>-1586988303</t>
  </si>
  <si>
    <t>97</t>
  </si>
  <si>
    <t>M002</t>
  </si>
  <si>
    <t>805590 Sokl hlásiče v zákl. verzi pro hlásiče IQ8Quad montáž</t>
  </si>
  <si>
    <t>-875650549</t>
  </si>
  <si>
    <t>98</t>
  </si>
  <si>
    <t>M004</t>
  </si>
  <si>
    <t>805590 Sokl hlásiče v zákl. verzi pro hlásiče IQ8Quad materiál</t>
  </si>
  <si>
    <t>-1961377789</t>
  </si>
  <si>
    <t>99</t>
  </si>
  <si>
    <t>M005</t>
  </si>
  <si>
    <t>Kabel linkový komunikační J-h(St)h 2x2x0,8 montáž</t>
  </si>
  <si>
    <t>1095231821</t>
  </si>
  <si>
    <t>100</t>
  </si>
  <si>
    <t>M006</t>
  </si>
  <si>
    <t>Kabel linkový komunikační J-h(St)h 2x2x0,8 materiál</t>
  </si>
  <si>
    <t>-1366059538</t>
  </si>
  <si>
    <t>101</t>
  </si>
  <si>
    <t>M007</t>
  </si>
  <si>
    <t>Příchytka kovová prokabel 2x(9-11)mm. montáž</t>
  </si>
  <si>
    <t>-957340446</t>
  </si>
  <si>
    <t>102</t>
  </si>
  <si>
    <t>M010</t>
  </si>
  <si>
    <t>Příchytka kovová prokabel 2x(9-11)mm. materiál</t>
  </si>
  <si>
    <t>1451252290</t>
  </si>
  <si>
    <t>103</t>
  </si>
  <si>
    <t>M008</t>
  </si>
  <si>
    <t>Lišta hranatá HF LHD 40X20HF HD bílá 2m montáž</t>
  </si>
  <si>
    <t>1205793333</t>
  </si>
  <si>
    <t>104</t>
  </si>
  <si>
    <t>M011</t>
  </si>
  <si>
    <t>Lišta hranatá HF LHD 40X20HF HD bílá 2m materiál</t>
  </si>
  <si>
    <t>836682199</t>
  </si>
  <si>
    <t>105</t>
  </si>
  <si>
    <t>M009</t>
  </si>
  <si>
    <t>El. instalační krabice kovová EI45, keram. Sv. 4-8 vstupů montáž</t>
  </si>
  <si>
    <t>1912526382</t>
  </si>
  <si>
    <t>106</t>
  </si>
  <si>
    <t>M012</t>
  </si>
  <si>
    <t>El. instalační krabice kovová EI45, keram. Sv.  4-8 vstupů materiál</t>
  </si>
  <si>
    <t>-1511895222</t>
  </si>
  <si>
    <t>107</t>
  </si>
  <si>
    <t>M013</t>
  </si>
  <si>
    <t>Dokumentace skutečného stavu</t>
  </si>
  <si>
    <t>kpl</t>
  </si>
  <si>
    <t>1937607667</t>
  </si>
  <si>
    <t>108</t>
  </si>
  <si>
    <t>M014</t>
  </si>
  <si>
    <t>Programování systému EPS</t>
  </si>
  <si>
    <t>h</t>
  </si>
  <si>
    <t>1419354106</t>
  </si>
  <si>
    <t>109</t>
  </si>
  <si>
    <t>M015</t>
  </si>
  <si>
    <t>Funkční zkoušky systému</t>
  </si>
  <si>
    <t>-1754699517</t>
  </si>
  <si>
    <t>110</t>
  </si>
  <si>
    <t>M016</t>
  </si>
  <si>
    <t>Měření kabeláže po úsecích</t>
  </si>
  <si>
    <t>1977089924</t>
  </si>
  <si>
    <t>111</t>
  </si>
  <si>
    <t>M017</t>
  </si>
  <si>
    <t>Drobný a nespecifikovaný materiál</t>
  </si>
  <si>
    <t>-1589829793</t>
  </si>
  <si>
    <t>112</t>
  </si>
  <si>
    <t>M018</t>
  </si>
  <si>
    <t>Výchozí revize a výstupní doklady pro EPS</t>
  </si>
  <si>
    <t>507255937</t>
  </si>
  <si>
    <t>113</t>
  </si>
  <si>
    <t>M019</t>
  </si>
  <si>
    <t>Pomocné stavební práce</t>
  </si>
  <si>
    <t>139104149</t>
  </si>
  <si>
    <t>114</t>
  </si>
  <si>
    <t>M020</t>
  </si>
  <si>
    <t>Kabelový prostupy zdí do 30mm</t>
  </si>
  <si>
    <t>1939230095</t>
  </si>
  <si>
    <t>115</t>
  </si>
  <si>
    <t>M021</t>
  </si>
  <si>
    <t>Kabelové prostupy stropem do 30mm</t>
  </si>
  <si>
    <t>1196681543</t>
  </si>
  <si>
    <t>116</t>
  </si>
  <si>
    <t>M022</t>
  </si>
  <si>
    <t>Začištění prostupů + výmalba</t>
  </si>
  <si>
    <t>-1460352999</t>
  </si>
  <si>
    <t>117</t>
  </si>
  <si>
    <t>M023</t>
  </si>
  <si>
    <t>Požární ucpávky prostupů + označení</t>
  </si>
  <si>
    <t>1440092740</t>
  </si>
  <si>
    <t>118</t>
  </si>
  <si>
    <t>M024</t>
  </si>
  <si>
    <t>Režie a příprava zakázky</t>
  </si>
  <si>
    <t>-251463718</t>
  </si>
  <si>
    <t>119</t>
  </si>
  <si>
    <t>M025</t>
  </si>
  <si>
    <t>Dopravné a skladné</t>
  </si>
  <si>
    <t>375678106</t>
  </si>
  <si>
    <t>120</t>
  </si>
  <si>
    <t>M026</t>
  </si>
  <si>
    <t>Zaškolení obsluhy</t>
  </si>
  <si>
    <t>-1231096296</t>
  </si>
  <si>
    <t>763</t>
  </si>
  <si>
    <t>Konstrukce suché výstavby</t>
  </si>
  <si>
    <t>121</t>
  </si>
  <si>
    <t>763131541</t>
  </si>
  <si>
    <t>Podhled ze sádrokartonových desek jednovrstvá zavěšená spodní konstrukce z ocelových profilů CD, UD dvojitě opláštěná deskami protipožárními DF, tl. 2 x 12,5 mm, bez izolace, EI 45</t>
  </si>
  <si>
    <t>-830699711</t>
  </si>
  <si>
    <t>https://podminky.urs.cz/item/CS_URS_2022_01/763131541</t>
  </si>
  <si>
    <t>"1,03"5,0</t>
  </si>
  <si>
    <t>122</t>
  </si>
  <si>
    <t>763131714</t>
  </si>
  <si>
    <t>Podhled ze sádrokartonových desek ostatní práce a konstrukce na podhledech ze sádrokartonových desek základní penetrační nátěr</t>
  </si>
  <si>
    <t>-1832989964</t>
  </si>
  <si>
    <t>https://podminky.urs.cz/item/CS_URS_2022_01/763131714</t>
  </si>
  <si>
    <t>123</t>
  </si>
  <si>
    <t>998763401</t>
  </si>
  <si>
    <t>Přesun hmot pro konstrukce montované z desek stanovený procentní sazbou (%) z ceny vodorovná dopravní vzdálenost do 50 m v objektech výšky do 6 m</t>
  </si>
  <si>
    <t>%</t>
  </si>
  <si>
    <t>742174391</t>
  </si>
  <si>
    <t>https://podminky.urs.cz/item/CS_URS_2022_01/998763401</t>
  </si>
  <si>
    <t>766</t>
  </si>
  <si>
    <t>Konstrukce truhlářské</t>
  </si>
  <si>
    <t>124</t>
  </si>
  <si>
    <t>76621181R</t>
  </si>
  <si>
    <t>Demontáž dveřního madla</t>
  </si>
  <si>
    <t>707244242</t>
  </si>
  <si>
    <t>125</t>
  </si>
  <si>
    <t>766660021</t>
  </si>
  <si>
    <t>Montáž dveřních křídel dřevěných nebo plastových otevíravých do ocelové zárubně protipožárních jednokřídlových, šířky do 800 mm</t>
  </si>
  <si>
    <t>-1963137061</t>
  </si>
  <si>
    <t>https://podminky.urs.cz/item/CS_URS_2022_01/766660021</t>
  </si>
  <si>
    <t>126</t>
  </si>
  <si>
    <t>6116209R</t>
  </si>
  <si>
    <t>"T01"dveře jednokřídlé protipožární EI (EW) 30 D3 povrch laminátový plné 800x1970-2100mm,povrchová úprava CPL laminát</t>
  </si>
  <si>
    <t>260599109</t>
  </si>
  <si>
    <t>127</t>
  </si>
  <si>
    <t>766660718</t>
  </si>
  <si>
    <t>Montáž dveřních doplňků stavěče křídla</t>
  </si>
  <si>
    <t>-1815601551</t>
  </si>
  <si>
    <t>https://podminky.urs.cz/item/CS_URS_2022_01/766660718</t>
  </si>
  <si>
    <t>128</t>
  </si>
  <si>
    <t>54917265</t>
  </si>
  <si>
    <t>samozavírač dveří hydraulický K214 č.14 zlatá bronz</t>
  </si>
  <si>
    <t>1917711495</t>
  </si>
  <si>
    <t>129</t>
  </si>
  <si>
    <t>766660729</t>
  </si>
  <si>
    <t>Montáž dveřních doplňků dveřního kování interiérového štítku s klikou</t>
  </si>
  <si>
    <t>-1264862170</t>
  </si>
  <si>
    <t>https://podminky.urs.cz/item/CS_URS_2022_01/766660729</t>
  </si>
  <si>
    <t>130</t>
  </si>
  <si>
    <t>54914620</t>
  </si>
  <si>
    <t>kování dveřní vrchní klika včetně rozet a montážního materiálu R PZ nerez PK</t>
  </si>
  <si>
    <t>1649616670</t>
  </si>
  <si>
    <t>131</t>
  </si>
  <si>
    <t>998766201</t>
  </si>
  <si>
    <t>Přesun hmot pro konstrukce truhlářské stanovený procentní sazbou (%) z ceny vodorovná dopravní vzdálenost do 50 m v objektech výšky do 6 m</t>
  </si>
  <si>
    <t>969310366</t>
  </si>
  <si>
    <t>https://podminky.urs.cz/item/CS_URS_2022_01/998766201</t>
  </si>
  <si>
    <t>767</t>
  </si>
  <si>
    <t>Konstrukce zámečnické</t>
  </si>
  <si>
    <t>132</t>
  </si>
  <si>
    <t>767531111</t>
  </si>
  <si>
    <t>Montáž vstupních čistících zón z rohoží kovových nebo plastových</t>
  </si>
  <si>
    <t>1285049184</t>
  </si>
  <si>
    <t>https://podminky.urs.cz/item/CS_URS_2022_01/767531111</t>
  </si>
  <si>
    <t>4*0,9*0,45+3,0*1,5</t>
  </si>
  <si>
    <t>133</t>
  </si>
  <si>
    <t>6975201R</t>
  </si>
  <si>
    <t>"Z04"rohož vstupní provedení hliník super 22 mm</t>
  </si>
  <si>
    <t>974179294</t>
  </si>
  <si>
    <t>0,9*0,45*4</t>
  </si>
  <si>
    <t>134</t>
  </si>
  <si>
    <t>6975200R</t>
  </si>
  <si>
    <t>"Z05"ohož vstupní provedení hliník super 27 mm</t>
  </si>
  <si>
    <t>-197652463</t>
  </si>
  <si>
    <t>3,0*1,5</t>
  </si>
  <si>
    <t>135</t>
  </si>
  <si>
    <t>767531811</t>
  </si>
  <si>
    <t>Demontáž vstupních čisticích zón rohoží kovových nebo plastových</t>
  </si>
  <si>
    <t>138063371</t>
  </si>
  <si>
    <t>https://podminky.urs.cz/item/CS_URS_2022_01/767531811</t>
  </si>
  <si>
    <t>"pozn.06"3,0*1,5</t>
  </si>
  <si>
    <t>"pozn.07"0,9*0,45*4</t>
  </si>
  <si>
    <t>136</t>
  </si>
  <si>
    <t>767649194</t>
  </si>
  <si>
    <t>Montáž dveří ocelových nebo hliníkových doplňků dveří madel</t>
  </si>
  <si>
    <t>658022852</t>
  </si>
  <si>
    <t>https://podminky.urs.cz/item/CS_URS_2022_01/767649194</t>
  </si>
  <si>
    <t>137</t>
  </si>
  <si>
    <t>5491411R</t>
  </si>
  <si>
    <t>"Z02"Dveřní madlo trubkové oboustranné se štíty pro vložku mat.nerez</t>
  </si>
  <si>
    <t>-40950201</t>
  </si>
  <si>
    <t>138</t>
  </si>
  <si>
    <t>998767201</t>
  </si>
  <si>
    <t>Přesun hmot pro zámečnické konstrukce stanovený procentní sazbou (%) z ceny vodorovná dopravní vzdálenost do 50 m v objektech výšky do 6 m</t>
  </si>
  <si>
    <t>-1088798831</t>
  </si>
  <si>
    <t>https://podminky.urs.cz/item/CS_URS_2022_01/998767201</t>
  </si>
  <si>
    <t>772</t>
  </si>
  <si>
    <t>Podlahy z kamene</t>
  </si>
  <si>
    <t>139</t>
  </si>
  <si>
    <t>772423811</t>
  </si>
  <si>
    <t>Demontáž obkladu soklů z kamenných desek k dalšímu použití kladených do malty rovných</t>
  </si>
  <si>
    <t>-766436477</t>
  </si>
  <si>
    <t>https://podminky.urs.cz/item/CS_URS_2022_01/772423811</t>
  </si>
  <si>
    <t>(1,45*2+0,23*2+0,42*2)</t>
  </si>
  <si>
    <t>(0,65*2+0,25*2+0,42*2)</t>
  </si>
  <si>
    <t>140</t>
  </si>
  <si>
    <t>77259191R</t>
  </si>
  <si>
    <t>Dlažby z kamene oprava - očištění dlažby z kamene (metoda oklepávání pneumatickou pistolí bez použití abraziva nebo pomocí kotoučových strojů+impregnace</t>
  </si>
  <si>
    <t>582666872</t>
  </si>
  <si>
    <t>https://podminky.urs.cz/item/CS_URS_2022_01/77259191R</t>
  </si>
  <si>
    <t>141</t>
  </si>
  <si>
    <t>998772201</t>
  </si>
  <si>
    <t>Přesun hmot pro kamenné dlažby, obklady schodišťových stupňů a soklů stanovený procentní sazbou (%) z ceny vodorovná dopravní vzdálenost do 50 m v objektech výšky do 6 m</t>
  </si>
  <si>
    <t>-1631771586</t>
  </si>
  <si>
    <t>https://podminky.urs.cz/item/CS_URS_2022_01/998772201</t>
  </si>
  <si>
    <t>776</t>
  </si>
  <si>
    <t>Podlahy povlakové</t>
  </si>
  <si>
    <t>142</t>
  </si>
  <si>
    <t>776111311</t>
  </si>
  <si>
    <t>Příprava podkladu vysátí podlah</t>
  </si>
  <si>
    <t>2016280343</t>
  </si>
  <si>
    <t>https://podminky.urs.cz/item/CS_URS_2022_01/776111311</t>
  </si>
  <si>
    <t>3,58+5,0</t>
  </si>
  <si>
    <t>143</t>
  </si>
  <si>
    <t>776121321</t>
  </si>
  <si>
    <t>Příprava podkladu penetrace neředěná podlah</t>
  </si>
  <si>
    <t>-640679478</t>
  </si>
  <si>
    <t>https://podminky.urs.cz/item/CS_URS_2022_01/776121321</t>
  </si>
  <si>
    <t>"P2+P3"</t>
  </si>
  <si>
    <t>144</t>
  </si>
  <si>
    <t>776141121</t>
  </si>
  <si>
    <t>Příprava podkladu vyrovnání samonivelační stěrkou podlah min.pevnosti 30 MPa, tloušťky do 3 mm</t>
  </si>
  <si>
    <t>1941455033</t>
  </si>
  <si>
    <t>https://podminky.urs.cz/item/CS_URS_2022_01/776141121</t>
  </si>
  <si>
    <t>"P3"1,325*1,76+0,42*1,3</t>
  </si>
  <si>
    <t>145</t>
  </si>
  <si>
    <t>776141122</t>
  </si>
  <si>
    <t>Příprava podkladu vyrovnání samonivelační stěrkou podlah min.pevnosti 30 MPa, tloušťky přes 3 do 5 mm</t>
  </si>
  <si>
    <t>-2084315276</t>
  </si>
  <si>
    <t>https://podminky.urs.cz/item/CS_URS_2022_01/776141122</t>
  </si>
  <si>
    <t>146</t>
  </si>
  <si>
    <t>776141123</t>
  </si>
  <si>
    <t>Příprava podkladu vyrovnání samonivelační stěrkou podlah min.pevnosti 30 MPa, tloušťky přes 5 do 8 mm</t>
  </si>
  <si>
    <t>-624771486</t>
  </si>
  <si>
    <t>https://podminky.urs.cz/item/CS_URS_2022_01/776141123</t>
  </si>
  <si>
    <t>"P1"1,21*1,76</t>
  </si>
  <si>
    <t>147</t>
  </si>
  <si>
    <t>776221111</t>
  </si>
  <si>
    <t>Montáž podlahovin z PVC lepením standardním lepidlem z pásů standardních</t>
  </si>
  <si>
    <t>2142625917</t>
  </si>
  <si>
    <t>https://podminky.urs.cz/item/CS_URS_2022_01/776221111</t>
  </si>
  <si>
    <t>"P2+P3"3,58+5,0</t>
  </si>
  <si>
    <t>148</t>
  </si>
  <si>
    <t>28411151</t>
  </si>
  <si>
    <t>PVC vinyl heterogenní zátěžová tl 2.00mm nášlapná vrstva 0.70mm, hořlavost Bfl-s1, třída zátěže 34/43, útlum 4dB, bodová zátěž  ≤ 0.10mm, protiskluznost R10</t>
  </si>
  <si>
    <t>-1792521869</t>
  </si>
  <si>
    <t>8,58*1,1 'Přepočtené koeficientem množství</t>
  </si>
  <si>
    <t>149</t>
  </si>
  <si>
    <t>776421111</t>
  </si>
  <si>
    <t>Montáž lišt obvodových lepených</t>
  </si>
  <si>
    <t>1783573013</t>
  </si>
  <si>
    <t>https://podminky.urs.cz/item/CS_URS_2022_01/776421111</t>
  </si>
  <si>
    <t>0,525*2+1,76*4-0,8-1,26*2+0,42*2+1,21*2</t>
  </si>
  <si>
    <t>1,21*2+0,42*2+1,325*2+1,76*4-1,3*2-0,8</t>
  </si>
  <si>
    <t>150</t>
  </si>
  <si>
    <t>28411008</t>
  </si>
  <si>
    <t>lišta soklová PVC 16x60mm</t>
  </si>
  <si>
    <t>1005988542</t>
  </si>
  <si>
    <t>17,58*1,02 'Přepočtené koeficientem množství</t>
  </si>
  <si>
    <t>151</t>
  </si>
  <si>
    <t>776421312</t>
  </si>
  <si>
    <t>Montáž lišt přechodových šroubovaných</t>
  </si>
  <si>
    <t>1773170870</t>
  </si>
  <si>
    <t>https://podminky.urs.cz/item/CS_URS_2022_01/776421312</t>
  </si>
  <si>
    <t>152</t>
  </si>
  <si>
    <t>5905410R</t>
  </si>
  <si>
    <t>"O07"profil přechodový tvaru T nerez</t>
  </si>
  <si>
    <t>1020892967</t>
  </si>
  <si>
    <t>2*1,02 'Přepočtené koeficientem množství</t>
  </si>
  <si>
    <t>153</t>
  </si>
  <si>
    <t>776991121</t>
  </si>
  <si>
    <t>Ostatní práce údržba nových podlahovin po pokládce čištění základní</t>
  </si>
  <si>
    <t>1007915433</t>
  </si>
  <si>
    <t>https://podminky.urs.cz/item/CS_URS_2022_01/776991121</t>
  </si>
  <si>
    <t>154</t>
  </si>
  <si>
    <t>776991141</t>
  </si>
  <si>
    <t>Ostatní práce údržba nových podlahovin po pokládce pastování a leštění ručně</t>
  </si>
  <si>
    <t>-1797996880</t>
  </si>
  <si>
    <t>https://podminky.urs.cz/item/CS_URS_2022_01/776991141</t>
  </si>
  <si>
    <t>155</t>
  </si>
  <si>
    <t>998776201</t>
  </si>
  <si>
    <t>Přesun hmot pro podlahy povlakové stanovený procentní sazbou (%) z ceny vodorovná dopravní vzdálenost do 50 m v objektech výšky do 6 m</t>
  </si>
  <si>
    <t>-216835145</t>
  </si>
  <si>
    <t>https://podminky.urs.cz/item/CS_URS_2022_01/998776201</t>
  </si>
  <si>
    <t>781</t>
  </si>
  <si>
    <t>Dokončovací práce - obklady</t>
  </si>
  <si>
    <t>156</t>
  </si>
  <si>
    <t>781121011</t>
  </si>
  <si>
    <t>Příprava podkladu před provedením obkladu nátěr penetrační na stěnu</t>
  </si>
  <si>
    <t>-688401729</t>
  </si>
  <si>
    <t>https://podminky.urs.cz/item/CS_URS_2022_01/781121011</t>
  </si>
  <si>
    <t>"pilíře"2,0</t>
  </si>
  <si>
    <t>157</t>
  </si>
  <si>
    <t>781473927</t>
  </si>
  <si>
    <t>Výměna keramické obkladačky lepené, velikosti přes 50 do 85 ks/m2</t>
  </si>
  <si>
    <t>1717177479</t>
  </si>
  <si>
    <t>https://podminky.urs.cz/item/CS_URS_2022_01/781473927</t>
  </si>
  <si>
    <t>"ze stávajícího očištěného obkladu"</t>
  </si>
  <si>
    <t>"5% plochy (0,6+1,3)/2*5,14+0,6*1,3tj . 5,66*0,05/0,25/0,06"</t>
  </si>
  <si>
    <t>"20% plochy 2,5 tj.2,5*0,2/0,25/0,06"</t>
  </si>
  <si>
    <t>33+19</t>
  </si>
  <si>
    <t>158</t>
  </si>
  <si>
    <t>78148001R</t>
  </si>
  <si>
    <t>Vyspravení a doplnění poškozených míst mozaiky-pozn.02+03</t>
  </si>
  <si>
    <t>1153764327</t>
  </si>
  <si>
    <t>159</t>
  </si>
  <si>
    <t>781481810</t>
  </si>
  <si>
    <t>Demontáž obkladů z mozaikových lepenců keramických nebo skleněných kladených do malty</t>
  </si>
  <si>
    <t>163320813</t>
  </si>
  <si>
    <t>https://podminky.urs.cz/item/CS_URS_2022_01/781481810</t>
  </si>
  <si>
    <t>160</t>
  </si>
  <si>
    <t>781774120</t>
  </si>
  <si>
    <t>Montáž obkladů vnějších stěn z dlaždic keramických lepených flexibilním lepidlem maloformátových hladkých přes 50 do 85 ks/m2</t>
  </si>
  <si>
    <t>-71014714</t>
  </si>
  <si>
    <t>https://podminky.urs.cz/item/CS_URS_2022_01/781774120</t>
  </si>
  <si>
    <t>"ze stávajících obkladů-pilíře"2,0</t>
  </si>
  <si>
    <t>161</t>
  </si>
  <si>
    <t>998781201</t>
  </si>
  <si>
    <t>Přesun hmot pro obklady keramické stanovený procentní sazbou (%) z ceny vodorovná dopravní vzdálenost do 50 m v objektech výšky do 6 m</t>
  </si>
  <si>
    <t>-461778263</t>
  </si>
  <si>
    <t>https://podminky.urs.cz/item/CS_URS_2022_01/998781201</t>
  </si>
  <si>
    <t>783</t>
  </si>
  <si>
    <t>Dokončovací práce - nátěry</t>
  </si>
  <si>
    <t>162</t>
  </si>
  <si>
    <t>783801201</t>
  </si>
  <si>
    <t>Příprava podkladu omítek před provedením nátěru obroušení</t>
  </si>
  <si>
    <t>-1050130012</t>
  </si>
  <si>
    <t>https://podminky.urs.cz/item/CS_URS_2022_01/783801201</t>
  </si>
  <si>
    <t>27,5+20</t>
  </si>
  <si>
    <t>163</t>
  </si>
  <si>
    <t>783813131</t>
  </si>
  <si>
    <t>Penetrační nátěr omítek hladkých omítek hladkých, zrnitých tenkovrstvých nebo štukových stupně členitosti 1 a 2 syntetický</t>
  </si>
  <si>
    <t>1996612627</t>
  </si>
  <si>
    <t>https://podminky.urs.cz/item/CS_URS_2022_01/783813131</t>
  </si>
  <si>
    <t>164</t>
  </si>
  <si>
    <t>783817421</t>
  </si>
  <si>
    <t>Krycí (ochranný ) nátěr omítek dvojnásobný hladkých omítek hladkých, zrnitých tenkovrstvých nebo štukových stupně členitosti 1 a 2 syntetický</t>
  </si>
  <si>
    <t>2084118964</t>
  </si>
  <si>
    <t>https://podminky.urs.cz/item/CS_URS_2022_01/783817421</t>
  </si>
  <si>
    <t>784</t>
  </si>
  <si>
    <t>Dokončovací práce - malby a tapety</t>
  </si>
  <si>
    <t>165</t>
  </si>
  <si>
    <t>784111001</t>
  </si>
  <si>
    <t>Oprášení (ometení) podkladu v místnostech výšky do 3,80 m</t>
  </si>
  <si>
    <t>67020094</t>
  </si>
  <si>
    <t>https://podminky.urs.cz/item/CS_URS_2022_01/784111001</t>
  </si>
  <si>
    <t>54,346+3,58+5,0</t>
  </si>
  <si>
    <t>58,19+20</t>
  </si>
  <si>
    <t>166</t>
  </si>
  <si>
    <t>784121001</t>
  </si>
  <si>
    <t>Oškrabání malby v místnostech výšky do 3,80 m</t>
  </si>
  <si>
    <t>1179243196</t>
  </si>
  <si>
    <t>https://podminky.urs.cz/item/CS_URS_2022_01/784121001</t>
  </si>
  <si>
    <t>"pozn.08"</t>
  </si>
  <si>
    <t>3,07*(0,13*2+0,16)*2</t>
  </si>
  <si>
    <t>167</t>
  </si>
  <si>
    <t>784121011</t>
  </si>
  <si>
    <t>Rozmývání podkladu po oškrabání malby v místnostech výšky do 3,80 m</t>
  </si>
  <si>
    <t>734360990</t>
  </si>
  <si>
    <t>https://podminky.urs.cz/item/CS_URS_2022_01/784121011</t>
  </si>
  <si>
    <t>168</t>
  </si>
  <si>
    <t>784171101</t>
  </si>
  <si>
    <t>Zakrytí nemalovaných ploch (materiál ve specifikaci) včetně pozdějšího odkrytí podlah</t>
  </si>
  <si>
    <t>-46894496</t>
  </si>
  <si>
    <t>https://podminky.urs.cz/item/CS_URS_2022_01/784171101</t>
  </si>
  <si>
    <t>"stávající žulová podlaha"</t>
  </si>
  <si>
    <t>3,34*4,45*2+10,2*(1,45+2,25)</t>
  </si>
  <si>
    <t>169</t>
  </si>
  <si>
    <t>7092121R</t>
  </si>
  <si>
    <t>zakrývací desky</t>
  </si>
  <si>
    <t>1471942748</t>
  </si>
  <si>
    <t>10*1,05 'Přepočtené koeficientem množství</t>
  </si>
  <si>
    <t>170</t>
  </si>
  <si>
    <t>28323151</t>
  </si>
  <si>
    <t>papír separační potažený PE fólií</t>
  </si>
  <si>
    <t>1942680764</t>
  </si>
  <si>
    <t>60*1,05 'Přepočtené koeficientem množství</t>
  </si>
  <si>
    <t>171</t>
  </si>
  <si>
    <t>784181111</t>
  </si>
  <si>
    <t>Penetrace podkladu jednonásobná základní silikátová bezbarvá v místnostech výšky do 3,80 m</t>
  </si>
  <si>
    <t>896780415</t>
  </si>
  <si>
    <t>https://podminky.urs.cz/item/CS_URS_2022_01/784181111</t>
  </si>
  <si>
    <t>172</t>
  </si>
  <si>
    <t>784181117</t>
  </si>
  <si>
    <t>Penetrace podkladu jednonásobná základní silikátová bezbarvá na schodišti o výšce podlaží do 3,80 m</t>
  </si>
  <si>
    <t>649637890</t>
  </si>
  <si>
    <t>https://podminky.urs.cz/item/CS_URS_2022_01/784181117</t>
  </si>
  <si>
    <t>173</t>
  </si>
  <si>
    <t>784211101</t>
  </si>
  <si>
    <t>Malby z malířských směsí oděruvzdorných za mokra dvojnásobné, bílé za mokra oděruvzdorné výborně v místnostech výšky do 3,80 m</t>
  </si>
  <si>
    <t>1993919511</t>
  </si>
  <si>
    <t>https://podminky.urs.cz/item/CS_URS_2022_01/784211101</t>
  </si>
  <si>
    <t>141,116-78,19</t>
  </si>
  <si>
    <t>174</t>
  </si>
  <si>
    <t>784211107</t>
  </si>
  <si>
    <t>Malby z malířských směsí oděruvzdorných za mokra dvojnásobné, bílé za mokra oděruvzdorné výborně na schodišti o výšce podlaží do 3,80 m</t>
  </si>
  <si>
    <t>1136219113</t>
  </si>
  <si>
    <t>https://podminky.urs.cz/item/CS_URS_2022_01/784211107</t>
  </si>
  <si>
    <t>175</t>
  </si>
  <si>
    <t>784681007</t>
  </si>
  <si>
    <t>Montáž ozdobných prvků (materiál ve specifikaci ) plošných, tvaru pravidelného, průměru nebo výšky (šířky) lepené plochy přes 500 do 800 mm</t>
  </si>
  <si>
    <t>-1275588069</t>
  </si>
  <si>
    <t>https://podminky.urs.cz/item/CS_URS_2022_01/784681007</t>
  </si>
  <si>
    <t>176</t>
  </si>
  <si>
    <t>78451001R</t>
  </si>
  <si>
    <t xml:space="preserve">"O06"Ochranný nárazový pás ACROVYN  </t>
  </si>
  <si>
    <t>-520064633</t>
  </si>
  <si>
    <t>0,8*2</t>
  </si>
  <si>
    <t>1,6*1,05 'Přepočtené koeficientem množství</t>
  </si>
  <si>
    <t>HZS</t>
  </si>
  <si>
    <t>Hodinové zúčtovací sazby</t>
  </si>
  <si>
    <t>177</t>
  </si>
  <si>
    <t>HZS2231</t>
  </si>
  <si>
    <t>Hodinové zúčtovací sazby profesí PSV provádění stavebních instalací elektrikář (demontáž)</t>
  </si>
  <si>
    <t>hod</t>
  </si>
  <si>
    <t>512</t>
  </si>
  <si>
    <t>1790068312</t>
  </si>
  <si>
    <t>https://podminky.urs.cz/item/CS_URS_2022_01/HZS2231</t>
  </si>
  <si>
    <t>178</t>
  </si>
  <si>
    <t>HZS2232</t>
  </si>
  <si>
    <t>Hodinové zúčtovací sazby profesí PSV provádění stavebních instalací elektrikář odborný</t>
  </si>
  <si>
    <t>1777922803</t>
  </si>
  <si>
    <t>https://podminky.urs.cz/item/CS_URS_2022_01/HZS2232</t>
  </si>
  <si>
    <t>O01</t>
  </si>
  <si>
    <t>Ostatní</t>
  </si>
  <si>
    <t>179</t>
  </si>
  <si>
    <t>HZS212R</t>
  </si>
  <si>
    <t xml:space="preserve">Doprava,montáž a usazení vybavení interiéru </t>
  </si>
  <si>
    <t>181866586</t>
  </si>
  <si>
    <t>180</t>
  </si>
  <si>
    <t>76666015R</t>
  </si>
  <si>
    <t>"O01"Policový regál 40x130x250</t>
  </si>
  <si>
    <t>1237760434</t>
  </si>
  <si>
    <t>181</t>
  </si>
  <si>
    <t>76666017R</t>
  </si>
  <si>
    <t>"O02"Policový regál 40x90x180</t>
  </si>
  <si>
    <t>-592604257</t>
  </si>
  <si>
    <t>182</t>
  </si>
  <si>
    <t>76666016R</t>
  </si>
  <si>
    <t>"O03"Policový regál 40x80x180</t>
  </si>
  <si>
    <t>-1675202345</t>
  </si>
  <si>
    <t>183</t>
  </si>
  <si>
    <t>76666004R</t>
  </si>
  <si>
    <t>"O04"Skříň kovová 50x95x195</t>
  </si>
  <si>
    <t>-1779740846</t>
  </si>
  <si>
    <t>184</t>
  </si>
  <si>
    <t>76666020R</t>
  </si>
  <si>
    <t>"O05"Upřesňující piktogramy na dveře</t>
  </si>
  <si>
    <t>68946020</t>
  </si>
  <si>
    <t>02 - Ostatní a vedlejší náklady</t>
  </si>
  <si>
    <t>VRN - Vedlejší rozpočtové náklady</t>
  </si>
  <si>
    <t>VRN</t>
  </si>
  <si>
    <t>Vedlejší rozpočtové náklady</t>
  </si>
  <si>
    <t>013254000</t>
  </si>
  <si>
    <t>Dokumentace skutečného provedení stavby</t>
  </si>
  <si>
    <t>Kč</t>
  </si>
  <si>
    <t>1024</t>
  </si>
  <si>
    <t>-1754470331</t>
  </si>
  <si>
    <t>https://podminky.urs.cz/item/CS_URS_2022_01/013254000</t>
  </si>
  <si>
    <t>033103000</t>
  </si>
  <si>
    <t>Připojení energií</t>
  </si>
  <si>
    <t>-1487186584</t>
  </si>
  <si>
    <t>https://podminky.urs.cz/item/CS_URS_2022_01/033103000</t>
  </si>
  <si>
    <t>033203000</t>
  </si>
  <si>
    <t>Energie pro zařízení staveniště</t>
  </si>
  <si>
    <t>-352310302</t>
  </si>
  <si>
    <t>https://podminky.urs.cz/item/CS_URS_2022_01/033203000</t>
  </si>
  <si>
    <t>071103000</t>
  </si>
  <si>
    <t>Provoz investora</t>
  </si>
  <si>
    <t>115152341</t>
  </si>
  <si>
    <t>https://podminky.urs.cz/item/CS_URS_2022_01/071103000</t>
  </si>
  <si>
    <t>094104000</t>
  </si>
  <si>
    <t>Náklady na opatření BOZP</t>
  </si>
  <si>
    <t>-1674986453</t>
  </si>
  <si>
    <t>https://podminky.urs.cz/item/CS_URS_2022_01/094104000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</si>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</sst>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21414" TargetMode="External" /><Relationship Id="rId2" Type="http://schemas.openxmlformats.org/officeDocument/2006/relationships/hyperlink" Target="https://podminky.urs.cz/item/CS_URS_2022_01/411351011" TargetMode="External" /><Relationship Id="rId3" Type="http://schemas.openxmlformats.org/officeDocument/2006/relationships/hyperlink" Target="https://podminky.urs.cz/item/CS_URS_2022_01/411351012" TargetMode="External" /><Relationship Id="rId4" Type="http://schemas.openxmlformats.org/officeDocument/2006/relationships/hyperlink" Target="https://podminky.urs.cz/item/CS_URS_2022_01/411354311" TargetMode="External" /><Relationship Id="rId5" Type="http://schemas.openxmlformats.org/officeDocument/2006/relationships/hyperlink" Target="https://podminky.urs.cz/item/CS_URS_2022_01/411354312" TargetMode="External" /><Relationship Id="rId6" Type="http://schemas.openxmlformats.org/officeDocument/2006/relationships/hyperlink" Target="https://podminky.urs.cz/item/CS_URS_2022_01/411361821" TargetMode="External" /><Relationship Id="rId7" Type="http://schemas.openxmlformats.org/officeDocument/2006/relationships/hyperlink" Target="https://podminky.urs.cz/item/CS_URS_2022_01/413941121" TargetMode="External" /><Relationship Id="rId8" Type="http://schemas.openxmlformats.org/officeDocument/2006/relationships/hyperlink" Target="https://podminky.urs.cz/item/CS_URS_2022_01/430321414" TargetMode="External" /><Relationship Id="rId9" Type="http://schemas.openxmlformats.org/officeDocument/2006/relationships/hyperlink" Target="https://podminky.urs.cz/item/CS_URS_2022_01/430361821" TargetMode="External" /><Relationship Id="rId10" Type="http://schemas.openxmlformats.org/officeDocument/2006/relationships/hyperlink" Target="https://podminky.urs.cz/item/CS_URS_2022_01/431351121" TargetMode="External" /><Relationship Id="rId11" Type="http://schemas.openxmlformats.org/officeDocument/2006/relationships/hyperlink" Target="https://podminky.urs.cz/item/CS_URS_2022_01/431351122" TargetMode="External" /><Relationship Id="rId12" Type="http://schemas.openxmlformats.org/officeDocument/2006/relationships/hyperlink" Target="https://podminky.urs.cz/item/CS_URS_2022_01/612131101" TargetMode="External" /><Relationship Id="rId13" Type="http://schemas.openxmlformats.org/officeDocument/2006/relationships/hyperlink" Target="https://podminky.urs.cz/item/CS_URS_2022_01/612131121" TargetMode="External" /><Relationship Id="rId14" Type="http://schemas.openxmlformats.org/officeDocument/2006/relationships/hyperlink" Target="https://podminky.urs.cz/item/CS_URS_2022_01/612142001" TargetMode="External" /><Relationship Id="rId15" Type="http://schemas.openxmlformats.org/officeDocument/2006/relationships/hyperlink" Target="https://podminky.urs.cz/item/CS_URS_2022_01/612321141" TargetMode="External" /><Relationship Id="rId16" Type="http://schemas.openxmlformats.org/officeDocument/2006/relationships/hyperlink" Target="https://podminky.urs.cz/item/CS_URS_2022_01/622131101" TargetMode="External" /><Relationship Id="rId17" Type="http://schemas.openxmlformats.org/officeDocument/2006/relationships/hyperlink" Target="https://podminky.urs.cz/item/CS_URS_2022_01/622131111" TargetMode="External" /><Relationship Id="rId18" Type="http://schemas.openxmlformats.org/officeDocument/2006/relationships/hyperlink" Target="https://podminky.urs.cz/item/CS_URS_2022_01/622142001" TargetMode="External" /><Relationship Id="rId19" Type="http://schemas.openxmlformats.org/officeDocument/2006/relationships/hyperlink" Target="https://podminky.urs.cz/item/CS_URS_2022_01/622143003" TargetMode="External" /><Relationship Id="rId20" Type="http://schemas.openxmlformats.org/officeDocument/2006/relationships/hyperlink" Target="https://podminky.urs.cz/item/CS_URS_2022_01/622321141" TargetMode="External" /><Relationship Id="rId21" Type="http://schemas.openxmlformats.org/officeDocument/2006/relationships/hyperlink" Target="https://podminky.urs.cz/item/CS_URS_2022_01/622325102" TargetMode="External" /><Relationship Id="rId22" Type="http://schemas.openxmlformats.org/officeDocument/2006/relationships/hyperlink" Target="https://podminky.urs.cz/item/CS_URS_2022_01/622381032" TargetMode="External" /><Relationship Id="rId23" Type="http://schemas.openxmlformats.org/officeDocument/2006/relationships/hyperlink" Target="https://podminky.urs.cz/item/CS_URS_2022_01/629991011" TargetMode="External" /><Relationship Id="rId24" Type="http://schemas.openxmlformats.org/officeDocument/2006/relationships/hyperlink" Target="https://podminky.urs.cz/item/CS_URS_2022_01/631311126" TargetMode="External" /><Relationship Id="rId25" Type="http://schemas.openxmlformats.org/officeDocument/2006/relationships/hyperlink" Target="https://podminky.urs.cz/item/CS_URS_2022_01/631319173" TargetMode="External" /><Relationship Id="rId26" Type="http://schemas.openxmlformats.org/officeDocument/2006/relationships/hyperlink" Target="https://podminky.urs.cz/item/CS_URS_2022_01/631319196" TargetMode="External" /><Relationship Id="rId27" Type="http://schemas.openxmlformats.org/officeDocument/2006/relationships/hyperlink" Target="https://podminky.urs.cz/item/CS_URS_2022_01/631362021" TargetMode="External" /><Relationship Id="rId28" Type="http://schemas.openxmlformats.org/officeDocument/2006/relationships/hyperlink" Target="https://podminky.urs.cz/item/CS_URS_2022_01/632450134" TargetMode="External" /><Relationship Id="rId29" Type="http://schemas.openxmlformats.org/officeDocument/2006/relationships/hyperlink" Target="https://podminky.urs.cz/item/CS_URS_2022_01/635211121" TargetMode="External" /><Relationship Id="rId30" Type="http://schemas.openxmlformats.org/officeDocument/2006/relationships/hyperlink" Target="https://podminky.urs.cz/item/CS_URS_2022_01/642945111" TargetMode="External" /><Relationship Id="rId31" Type="http://schemas.openxmlformats.org/officeDocument/2006/relationships/hyperlink" Target="https://podminky.urs.cz/item/CS_URS_2022_01/941111111" TargetMode="External" /><Relationship Id="rId32" Type="http://schemas.openxmlformats.org/officeDocument/2006/relationships/hyperlink" Target="https://podminky.urs.cz/item/CS_URS_2022_01/941111211" TargetMode="External" /><Relationship Id="rId33" Type="http://schemas.openxmlformats.org/officeDocument/2006/relationships/hyperlink" Target="https://podminky.urs.cz/item/CS_URS_2022_01/941111811" TargetMode="External" /><Relationship Id="rId34" Type="http://schemas.openxmlformats.org/officeDocument/2006/relationships/hyperlink" Target="https://podminky.urs.cz/item/CS_URS_2022_01/949101111" TargetMode="External" /><Relationship Id="rId35" Type="http://schemas.openxmlformats.org/officeDocument/2006/relationships/hyperlink" Target="https://podminky.urs.cz/item/CS_URS_2022_01/949111114" TargetMode="External" /><Relationship Id="rId36" Type="http://schemas.openxmlformats.org/officeDocument/2006/relationships/hyperlink" Target="https://podminky.urs.cz/item/CS_URS_2022_01/949111214" TargetMode="External" /><Relationship Id="rId37" Type="http://schemas.openxmlformats.org/officeDocument/2006/relationships/hyperlink" Target="https://podminky.urs.cz/item/CS_URS_2022_01/949111814" TargetMode="External" /><Relationship Id="rId38" Type="http://schemas.openxmlformats.org/officeDocument/2006/relationships/hyperlink" Target="https://podminky.urs.cz/item/CS_URS_2022_01/952901111" TargetMode="External" /><Relationship Id="rId39" Type="http://schemas.openxmlformats.org/officeDocument/2006/relationships/hyperlink" Target="https://podminky.urs.cz/item/CS_URS_2022_01/953943211" TargetMode="External" /><Relationship Id="rId40" Type="http://schemas.openxmlformats.org/officeDocument/2006/relationships/hyperlink" Target="https://podminky.urs.cz/item/CS_URS_2022_01/953943212" TargetMode="External" /><Relationship Id="rId41" Type="http://schemas.openxmlformats.org/officeDocument/2006/relationships/hyperlink" Target="https://podminky.urs.cz/item/CS_URS_2022_01/963051113" TargetMode="External" /><Relationship Id="rId42" Type="http://schemas.openxmlformats.org/officeDocument/2006/relationships/hyperlink" Target="https://podminky.urs.cz/item/CS_URS_2022_01/964072221" TargetMode="External" /><Relationship Id="rId43" Type="http://schemas.openxmlformats.org/officeDocument/2006/relationships/hyperlink" Target="https://podminky.urs.cz/item/CS_URS_2022_01/971033441" TargetMode="External" /><Relationship Id="rId44" Type="http://schemas.openxmlformats.org/officeDocument/2006/relationships/hyperlink" Target="https://podminky.urs.cz/item/CS_URS_2022_01/978013191" TargetMode="External" /><Relationship Id="rId45" Type="http://schemas.openxmlformats.org/officeDocument/2006/relationships/hyperlink" Target="https://podminky.urs.cz/item/CS_URS_2022_01/978013191" TargetMode="External" /><Relationship Id="rId46" Type="http://schemas.openxmlformats.org/officeDocument/2006/relationships/hyperlink" Target="https://podminky.urs.cz/item/CS_URS_2022_01/978015331" TargetMode="External" /><Relationship Id="rId47" Type="http://schemas.openxmlformats.org/officeDocument/2006/relationships/hyperlink" Target="https://podminky.urs.cz/item/CS_URS_2022_01/978059641" TargetMode="External" /><Relationship Id="rId48" Type="http://schemas.openxmlformats.org/officeDocument/2006/relationships/hyperlink" Target="https://podminky.urs.cz/item/CS_URS_2022_01/997013211" TargetMode="External" /><Relationship Id="rId49" Type="http://schemas.openxmlformats.org/officeDocument/2006/relationships/hyperlink" Target="https://podminky.urs.cz/item/CS_URS_2022_01/997013501" TargetMode="External" /><Relationship Id="rId50" Type="http://schemas.openxmlformats.org/officeDocument/2006/relationships/hyperlink" Target="https://podminky.urs.cz/item/CS_URS_2022_01/997013509" TargetMode="External" /><Relationship Id="rId51" Type="http://schemas.openxmlformats.org/officeDocument/2006/relationships/hyperlink" Target="https://podminky.urs.cz/item/CS_URS_2022_01/997013631" TargetMode="External" /><Relationship Id="rId52" Type="http://schemas.openxmlformats.org/officeDocument/2006/relationships/hyperlink" Target="https://podminky.urs.cz/item/CS_URS_2022_01/998011001" TargetMode="External" /><Relationship Id="rId53" Type="http://schemas.openxmlformats.org/officeDocument/2006/relationships/hyperlink" Target="https://podminky.urs.cz/item/CS_URS_2022_01/741110511" TargetMode="External" /><Relationship Id="rId54" Type="http://schemas.openxmlformats.org/officeDocument/2006/relationships/hyperlink" Target="https://podminky.urs.cz/item/CS_URS_2022_01/741110512" TargetMode="External" /><Relationship Id="rId55" Type="http://schemas.openxmlformats.org/officeDocument/2006/relationships/hyperlink" Target="https://podminky.urs.cz/item/CS_URS_2022_01/741110541" TargetMode="External" /><Relationship Id="rId56" Type="http://schemas.openxmlformats.org/officeDocument/2006/relationships/hyperlink" Target="https://podminky.urs.cz/item/CS_URS_2022_01/741110555" TargetMode="External" /><Relationship Id="rId57" Type="http://schemas.openxmlformats.org/officeDocument/2006/relationships/hyperlink" Target="https://podminky.urs.cz/item/CS_URS_2022_01/741110571" TargetMode="External" /><Relationship Id="rId58" Type="http://schemas.openxmlformats.org/officeDocument/2006/relationships/hyperlink" Target="https://podminky.urs.cz/item/CS_URS_2022_01/741112061" TargetMode="External" /><Relationship Id="rId59" Type="http://schemas.openxmlformats.org/officeDocument/2006/relationships/hyperlink" Target="https://podminky.urs.cz/item/CS_URS_2022_01/741112101" TargetMode="External" /><Relationship Id="rId60" Type="http://schemas.openxmlformats.org/officeDocument/2006/relationships/hyperlink" Target="https://podminky.urs.cz/item/CS_URS_2022_01/741120101" TargetMode="External" /><Relationship Id="rId61" Type="http://schemas.openxmlformats.org/officeDocument/2006/relationships/hyperlink" Target="https://podminky.urs.cz/item/CS_URS_2022_01/741310101" TargetMode="External" /><Relationship Id="rId62" Type="http://schemas.openxmlformats.org/officeDocument/2006/relationships/hyperlink" Target="https://podminky.urs.cz/item/CS_URS_2022_01/741313004" TargetMode="External" /><Relationship Id="rId63" Type="http://schemas.openxmlformats.org/officeDocument/2006/relationships/hyperlink" Target="https://podminky.urs.cz/item/CS_URS_2022_01/741370032" TargetMode="External" /><Relationship Id="rId64" Type="http://schemas.openxmlformats.org/officeDocument/2006/relationships/hyperlink" Target="https://podminky.urs.cz/item/CS_URS_2022_01/741371002" TargetMode="External" /><Relationship Id="rId65" Type="http://schemas.openxmlformats.org/officeDocument/2006/relationships/hyperlink" Target="https://podminky.urs.cz/item/CS_URS_2022_01/741810001" TargetMode="External" /><Relationship Id="rId66" Type="http://schemas.openxmlformats.org/officeDocument/2006/relationships/hyperlink" Target="https://podminky.urs.cz/item/CS_URS_2022_01/998741101" TargetMode="External" /><Relationship Id="rId67" Type="http://schemas.openxmlformats.org/officeDocument/2006/relationships/hyperlink" Target="https://podminky.urs.cz/item/CS_URS_2022_01/763131541" TargetMode="External" /><Relationship Id="rId68" Type="http://schemas.openxmlformats.org/officeDocument/2006/relationships/hyperlink" Target="https://podminky.urs.cz/item/CS_URS_2022_01/763131714" TargetMode="External" /><Relationship Id="rId69" Type="http://schemas.openxmlformats.org/officeDocument/2006/relationships/hyperlink" Target="https://podminky.urs.cz/item/CS_URS_2022_01/998763401" TargetMode="External" /><Relationship Id="rId70" Type="http://schemas.openxmlformats.org/officeDocument/2006/relationships/hyperlink" Target="https://podminky.urs.cz/item/CS_URS_2022_01/766660021" TargetMode="External" /><Relationship Id="rId71" Type="http://schemas.openxmlformats.org/officeDocument/2006/relationships/hyperlink" Target="https://podminky.urs.cz/item/CS_URS_2022_01/766660718" TargetMode="External" /><Relationship Id="rId72" Type="http://schemas.openxmlformats.org/officeDocument/2006/relationships/hyperlink" Target="https://podminky.urs.cz/item/CS_URS_2022_01/766660729" TargetMode="External" /><Relationship Id="rId73" Type="http://schemas.openxmlformats.org/officeDocument/2006/relationships/hyperlink" Target="https://podminky.urs.cz/item/CS_URS_2022_01/998766201" TargetMode="External" /><Relationship Id="rId74" Type="http://schemas.openxmlformats.org/officeDocument/2006/relationships/hyperlink" Target="https://podminky.urs.cz/item/CS_URS_2022_01/767531111" TargetMode="External" /><Relationship Id="rId75" Type="http://schemas.openxmlformats.org/officeDocument/2006/relationships/hyperlink" Target="https://podminky.urs.cz/item/CS_URS_2022_01/767531811" TargetMode="External" /><Relationship Id="rId76" Type="http://schemas.openxmlformats.org/officeDocument/2006/relationships/hyperlink" Target="https://podminky.urs.cz/item/CS_URS_2022_01/767649194" TargetMode="External" /><Relationship Id="rId77" Type="http://schemas.openxmlformats.org/officeDocument/2006/relationships/hyperlink" Target="https://podminky.urs.cz/item/CS_URS_2022_01/998767201" TargetMode="External" /><Relationship Id="rId78" Type="http://schemas.openxmlformats.org/officeDocument/2006/relationships/hyperlink" Target="https://podminky.urs.cz/item/CS_URS_2022_01/772423811" TargetMode="External" /><Relationship Id="rId79" Type="http://schemas.openxmlformats.org/officeDocument/2006/relationships/hyperlink" Target="https://podminky.urs.cz/item/CS_URS_2022_01/77259191R" TargetMode="External" /><Relationship Id="rId80" Type="http://schemas.openxmlformats.org/officeDocument/2006/relationships/hyperlink" Target="https://podminky.urs.cz/item/CS_URS_2022_01/998772201" TargetMode="External" /><Relationship Id="rId81" Type="http://schemas.openxmlformats.org/officeDocument/2006/relationships/hyperlink" Target="https://podminky.urs.cz/item/CS_URS_2022_01/776111311" TargetMode="External" /><Relationship Id="rId82" Type="http://schemas.openxmlformats.org/officeDocument/2006/relationships/hyperlink" Target="https://podminky.urs.cz/item/CS_URS_2022_01/776121321" TargetMode="External" /><Relationship Id="rId83" Type="http://schemas.openxmlformats.org/officeDocument/2006/relationships/hyperlink" Target="https://podminky.urs.cz/item/CS_URS_2022_01/776141121" TargetMode="External" /><Relationship Id="rId84" Type="http://schemas.openxmlformats.org/officeDocument/2006/relationships/hyperlink" Target="https://podminky.urs.cz/item/CS_URS_2022_01/776141122" TargetMode="External" /><Relationship Id="rId85" Type="http://schemas.openxmlformats.org/officeDocument/2006/relationships/hyperlink" Target="https://podminky.urs.cz/item/CS_URS_2022_01/776141123" TargetMode="External" /><Relationship Id="rId86" Type="http://schemas.openxmlformats.org/officeDocument/2006/relationships/hyperlink" Target="https://podminky.urs.cz/item/CS_URS_2022_01/776221111" TargetMode="External" /><Relationship Id="rId87" Type="http://schemas.openxmlformats.org/officeDocument/2006/relationships/hyperlink" Target="https://podminky.urs.cz/item/CS_URS_2022_01/776421111" TargetMode="External" /><Relationship Id="rId88" Type="http://schemas.openxmlformats.org/officeDocument/2006/relationships/hyperlink" Target="https://podminky.urs.cz/item/CS_URS_2022_01/776421312" TargetMode="External" /><Relationship Id="rId89" Type="http://schemas.openxmlformats.org/officeDocument/2006/relationships/hyperlink" Target="https://podminky.urs.cz/item/CS_URS_2022_01/776991121" TargetMode="External" /><Relationship Id="rId90" Type="http://schemas.openxmlformats.org/officeDocument/2006/relationships/hyperlink" Target="https://podminky.urs.cz/item/CS_URS_2022_01/776991141" TargetMode="External" /><Relationship Id="rId91" Type="http://schemas.openxmlformats.org/officeDocument/2006/relationships/hyperlink" Target="https://podminky.urs.cz/item/CS_URS_2022_01/998776201" TargetMode="External" /><Relationship Id="rId92" Type="http://schemas.openxmlformats.org/officeDocument/2006/relationships/hyperlink" Target="https://podminky.urs.cz/item/CS_URS_2022_01/781121011" TargetMode="External" /><Relationship Id="rId93" Type="http://schemas.openxmlformats.org/officeDocument/2006/relationships/hyperlink" Target="https://podminky.urs.cz/item/CS_URS_2022_01/781473927" TargetMode="External" /><Relationship Id="rId94" Type="http://schemas.openxmlformats.org/officeDocument/2006/relationships/hyperlink" Target="https://podminky.urs.cz/item/CS_URS_2022_01/781481810" TargetMode="External" /><Relationship Id="rId95" Type="http://schemas.openxmlformats.org/officeDocument/2006/relationships/hyperlink" Target="https://podminky.urs.cz/item/CS_URS_2022_01/781774120" TargetMode="External" /><Relationship Id="rId96" Type="http://schemas.openxmlformats.org/officeDocument/2006/relationships/hyperlink" Target="https://podminky.urs.cz/item/CS_URS_2022_01/998781201" TargetMode="External" /><Relationship Id="rId97" Type="http://schemas.openxmlformats.org/officeDocument/2006/relationships/hyperlink" Target="https://podminky.urs.cz/item/CS_URS_2022_01/783801201" TargetMode="External" /><Relationship Id="rId98" Type="http://schemas.openxmlformats.org/officeDocument/2006/relationships/hyperlink" Target="https://podminky.urs.cz/item/CS_URS_2022_01/783813131" TargetMode="External" /><Relationship Id="rId99" Type="http://schemas.openxmlformats.org/officeDocument/2006/relationships/hyperlink" Target="https://podminky.urs.cz/item/CS_URS_2022_01/783817421" TargetMode="External" /><Relationship Id="rId100" Type="http://schemas.openxmlformats.org/officeDocument/2006/relationships/hyperlink" Target="https://podminky.urs.cz/item/CS_URS_2022_01/784111001" TargetMode="External" /><Relationship Id="rId101" Type="http://schemas.openxmlformats.org/officeDocument/2006/relationships/hyperlink" Target="https://podminky.urs.cz/item/CS_URS_2022_01/784121001" TargetMode="External" /><Relationship Id="rId102" Type="http://schemas.openxmlformats.org/officeDocument/2006/relationships/hyperlink" Target="https://podminky.urs.cz/item/CS_URS_2022_01/784121011" TargetMode="External" /><Relationship Id="rId103" Type="http://schemas.openxmlformats.org/officeDocument/2006/relationships/hyperlink" Target="https://podminky.urs.cz/item/CS_URS_2022_01/784171101" TargetMode="External" /><Relationship Id="rId104" Type="http://schemas.openxmlformats.org/officeDocument/2006/relationships/hyperlink" Target="https://podminky.urs.cz/item/CS_URS_2022_01/784181111" TargetMode="External" /><Relationship Id="rId105" Type="http://schemas.openxmlformats.org/officeDocument/2006/relationships/hyperlink" Target="https://podminky.urs.cz/item/CS_URS_2022_01/784181117" TargetMode="External" /><Relationship Id="rId106" Type="http://schemas.openxmlformats.org/officeDocument/2006/relationships/hyperlink" Target="https://podminky.urs.cz/item/CS_URS_2022_01/784211101" TargetMode="External" /><Relationship Id="rId107" Type="http://schemas.openxmlformats.org/officeDocument/2006/relationships/hyperlink" Target="https://podminky.urs.cz/item/CS_URS_2022_01/784211107" TargetMode="External" /><Relationship Id="rId108" Type="http://schemas.openxmlformats.org/officeDocument/2006/relationships/hyperlink" Target="https://podminky.urs.cz/item/CS_URS_2022_01/784681007" TargetMode="External" /><Relationship Id="rId109" Type="http://schemas.openxmlformats.org/officeDocument/2006/relationships/hyperlink" Target="https://podminky.urs.cz/item/CS_URS_2022_01/HZS2231" TargetMode="External" /><Relationship Id="rId110" Type="http://schemas.openxmlformats.org/officeDocument/2006/relationships/hyperlink" Target="https://podminky.urs.cz/item/CS_URS_2022_01/HZS2232" TargetMode="External" /><Relationship Id="rId1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33103000" TargetMode="External" /><Relationship Id="rId3" Type="http://schemas.openxmlformats.org/officeDocument/2006/relationships/hyperlink" Target="https://podminky.urs.cz/item/CS_URS_2022_01/033203000" TargetMode="External" /><Relationship Id="rId4" Type="http://schemas.openxmlformats.org/officeDocument/2006/relationships/hyperlink" Target="https://podminky.urs.cz/item/CS_URS_2022_01/071103000" TargetMode="External" /><Relationship Id="rId5" Type="http://schemas.openxmlformats.org/officeDocument/2006/relationships/hyperlink" Target="https://podminky.urs.cz/item/CS_URS_2022_01/094104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220126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KKN a.s.-Pavilon B,stavební úpravy v prostoru vstupního schodiště a vnějšího parteru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Karlovy Vary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31. 1. 2022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KKN a.s.,nem.Karlovy Vary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Jan Sobotka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40.0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Ing.Jana Handšuhová Smutná,Miroslava Klimešová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úpravy'!J30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'01 - Stavební úpravy'!P99</f>
        <v>0</v>
      </c>
      <c r="AV55" s="121">
        <f>'01 - Stavební úpravy'!J33</f>
        <v>0</v>
      </c>
      <c r="AW55" s="121">
        <f>'01 - Stavební úpravy'!J34</f>
        <v>0</v>
      </c>
      <c r="AX55" s="121">
        <f>'01 - Stavební úpravy'!J35</f>
        <v>0</v>
      </c>
      <c r="AY55" s="121">
        <f>'01 - Stavební úpravy'!J36</f>
        <v>0</v>
      </c>
      <c r="AZ55" s="121">
        <f>'01 - Stavební úpravy'!F33</f>
        <v>0</v>
      </c>
      <c r="BA55" s="121">
        <f>'01 - Stavební úpravy'!F34</f>
        <v>0</v>
      </c>
      <c r="BB55" s="121">
        <f>'01 - Stavební úpravy'!F35</f>
        <v>0</v>
      </c>
      <c r="BC55" s="121">
        <f>'01 - Stavební úpravy'!F36</f>
        <v>0</v>
      </c>
      <c r="BD55" s="123">
        <f>'01 - Stavební úpravy'!F37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16.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Ostatní a vedlejší 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88</v>
      </c>
      <c r="AR56" s="119"/>
      <c r="AS56" s="125">
        <v>0</v>
      </c>
      <c r="AT56" s="126">
        <f>ROUND(SUM(AV56:AW56),2)</f>
        <v>0</v>
      </c>
      <c r="AU56" s="127">
        <f>'02 - Ostatní a vedlejší n...'!P80</f>
        <v>0</v>
      </c>
      <c r="AV56" s="126">
        <f>'02 - Ostatní a vedlejší n...'!J33</f>
        <v>0</v>
      </c>
      <c r="AW56" s="126">
        <f>'02 - Ostatní a vedlejší n...'!J34</f>
        <v>0</v>
      </c>
      <c r="AX56" s="126">
        <f>'02 - Ostatní a vedlejší n...'!J35</f>
        <v>0</v>
      </c>
      <c r="AY56" s="126">
        <f>'02 - Ostatní a vedlejší n...'!J36</f>
        <v>0</v>
      </c>
      <c r="AZ56" s="126">
        <f>'02 - Ostatní a vedlejší n...'!F33</f>
        <v>0</v>
      </c>
      <c r="BA56" s="126">
        <f>'02 - Ostatní a vedlejší n...'!F34</f>
        <v>0</v>
      </c>
      <c r="BB56" s="126">
        <f>'02 - Ostatní a vedlejší n...'!F35</f>
        <v>0</v>
      </c>
      <c r="BC56" s="126">
        <f>'02 - Ostatní a vedlejší n...'!F36</f>
        <v>0</v>
      </c>
      <c r="BD56" s="128">
        <f>'02 - Ostatní a vedlejší n...'!F37</f>
        <v>0</v>
      </c>
      <c r="BE56" s="7"/>
      <c r="BT56" s="124" t="s">
        <v>83</v>
      </c>
      <c r="BV56" s="124" t="s">
        <v>77</v>
      </c>
      <c r="BW56" s="124" t="s">
        <v>89</v>
      </c>
      <c r="BX56" s="124" t="s">
        <v>5</v>
      </c>
      <c r="CL56" s="124" t="s">
        <v>19</v>
      </c>
      <c r="CM56" s="124" t="s">
        <v>85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úpravy'!C2" display="/"/>
    <hyperlink ref="A56" location="'0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KKN a.s.-Pavilon B,stavební úpravy v prostoru vstupního schodiště a vnějšího parteru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31. 1. 2022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36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28</v>
      </c>
      <c r="J24" s="137" t="s">
        <v>38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ROUND((SUM(BE99:BE530)),2)</f>
        <v>0</v>
      </c>
      <c r="G33" s="39"/>
      <c r="H33" s="39"/>
      <c r="I33" s="149">
        <v>0.21</v>
      </c>
      <c r="J33" s="148">
        <f>ROUND(((SUM(BE99:BE530))*I33),2)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ROUND((SUM(BF99:BF530)),2)</f>
        <v>0</v>
      </c>
      <c r="G34" s="39"/>
      <c r="H34" s="39"/>
      <c r="I34" s="149">
        <v>0.15</v>
      </c>
      <c r="J34" s="148">
        <f>ROUND(((SUM(BF99:BF530))*I34),2)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ROUND((SUM(BG99:BG530)),2)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ROUND((SUM(BH99:BH530)),2)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ROUND((SUM(BI99:BI530)),2)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KKN a.s.-Pavilon B,stavební úpravy v prostoru vstupního schodiště a vnějšího parteru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Karlovy Vary</v>
      </c>
      <c r="G52" s="41"/>
      <c r="H52" s="41"/>
      <c r="I52" s="33" t="s">
        <v>23</v>
      </c>
      <c r="J52" s="73" t="str">
        <f>IF(J12="","",J12)</f>
        <v>31. 1. 2022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KKN a.s.,nem.Karlovy Vary</v>
      </c>
      <c r="G54" s="41"/>
      <c r="H54" s="41"/>
      <c r="I54" s="33" t="s">
        <v>31</v>
      </c>
      <c r="J54" s="37" t="str">
        <f>E21</f>
        <v>Jan Sobotka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40.0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Ing.Jana Handšuhová Smutná,Miroslava Klimešová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J100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J101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J139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101</v>
      </c>
      <c r="E64" s="175"/>
      <c r="F64" s="175"/>
      <c r="G64" s="175"/>
      <c r="H64" s="175"/>
      <c r="I64" s="175"/>
      <c r="J64" s="176">
        <f>J211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J274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103</v>
      </c>
      <c r="E66" s="175"/>
      <c r="F66" s="175"/>
      <c r="G66" s="175"/>
      <c r="H66" s="175"/>
      <c r="I66" s="175"/>
      <c r="J66" s="176">
        <f>J284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104</v>
      </c>
      <c r="E67" s="169"/>
      <c r="F67" s="169"/>
      <c r="G67" s="169"/>
      <c r="H67" s="169"/>
      <c r="I67" s="169"/>
      <c r="J67" s="170">
        <f>J287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105</v>
      </c>
      <c r="E68" s="175"/>
      <c r="F68" s="175"/>
      <c r="G68" s="175"/>
      <c r="H68" s="175"/>
      <c r="I68" s="175"/>
      <c r="J68" s="176">
        <f>J288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106</v>
      </c>
      <c r="E69" s="175"/>
      <c r="F69" s="175"/>
      <c r="G69" s="175"/>
      <c r="H69" s="175"/>
      <c r="I69" s="175"/>
      <c r="J69" s="176">
        <f>J339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107</v>
      </c>
      <c r="E70" s="175"/>
      <c r="F70" s="175"/>
      <c r="G70" s="175"/>
      <c r="H70" s="175"/>
      <c r="I70" s="175"/>
      <c r="J70" s="176">
        <f>J366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108</v>
      </c>
      <c r="E71" s="175"/>
      <c r="F71" s="175"/>
      <c r="G71" s="175"/>
      <c r="H71" s="175"/>
      <c r="I71" s="175"/>
      <c r="J71" s="176">
        <f>J374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109</v>
      </c>
      <c r="E72" s="175"/>
      <c r="F72" s="175"/>
      <c r="G72" s="175"/>
      <c r="H72" s="175"/>
      <c r="I72" s="175"/>
      <c r="J72" s="176">
        <f>J387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110</v>
      </c>
      <c r="E73" s="175"/>
      <c r="F73" s="175"/>
      <c r="G73" s="175"/>
      <c r="H73" s="175"/>
      <c r="I73" s="175"/>
      <c r="J73" s="176">
        <f>J405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111</v>
      </c>
      <c r="E74" s="175"/>
      <c r="F74" s="175"/>
      <c r="G74" s="175"/>
      <c r="H74" s="175"/>
      <c r="I74" s="175"/>
      <c r="J74" s="176">
        <f>J416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112</v>
      </c>
      <c r="E75" s="175"/>
      <c r="F75" s="175"/>
      <c r="G75" s="175"/>
      <c r="H75" s="175"/>
      <c r="I75" s="175"/>
      <c r="J75" s="176">
        <f>J455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113</v>
      </c>
      <c r="E76" s="175"/>
      <c r="F76" s="175"/>
      <c r="G76" s="175"/>
      <c r="H76" s="175"/>
      <c r="I76" s="175"/>
      <c r="J76" s="176">
        <f>J477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114</v>
      </c>
      <c r="E77" s="175"/>
      <c r="F77" s="175"/>
      <c r="G77" s="175"/>
      <c r="H77" s="175"/>
      <c r="I77" s="175"/>
      <c r="J77" s="176">
        <f>J485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66"/>
      <c r="C78" s="167"/>
      <c r="D78" s="168" t="s">
        <v>115</v>
      </c>
      <c r="E78" s="169"/>
      <c r="F78" s="169"/>
      <c r="G78" s="169"/>
      <c r="H78" s="169"/>
      <c r="I78" s="169"/>
      <c r="J78" s="170">
        <f>J519</f>
        <v>0</v>
      </c>
      <c r="K78" s="167"/>
      <c r="L78" s="171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9" customFormat="1" ht="24.95" customHeight="1">
      <c r="A79" s="9"/>
      <c r="B79" s="166"/>
      <c r="C79" s="167"/>
      <c r="D79" s="168" t="s">
        <v>116</v>
      </c>
      <c r="E79" s="169"/>
      <c r="F79" s="169"/>
      <c r="G79" s="169"/>
      <c r="H79" s="169"/>
      <c r="I79" s="169"/>
      <c r="J79" s="170">
        <f>J524</f>
        <v>0</v>
      </c>
      <c r="K79" s="167"/>
      <c r="L79" s="17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2" customFormat="1" ht="21.8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pans="1:31" s="2" customFormat="1" ht="6.95" customHeight="1">
      <c r="A85" s="39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4.95" customHeight="1">
      <c r="A86" s="39"/>
      <c r="B86" s="40"/>
      <c r="C86" s="24" t="s">
        <v>117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16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161" t="str">
        <f>E7</f>
        <v>KKN a.s.-Pavilon B,stavební úpravy v prostoru vstupního schodiště a vnějšího parteru</v>
      </c>
      <c r="F89" s="33"/>
      <c r="G89" s="33"/>
      <c r="H89" s="33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91</v>
      </c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E9</f>
        <v>01 - Stavební úpravy</v>
      </c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F12</f>
        <v>Karlovy Vary</v>
      </c>
      <c r="G93" s="41"/>
      <c r="H93" s="41"/>
      <c r="I93" s="33" t="s">
        <v>23</v>
      </c>
      <c r="J93" s="73" t="str">
        <f>IF(J12="","",J12)</f>
        <v>31. 1. 2022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E15</f>
        <v>KKN a.s.,nem.Karlovy Vary</v>
      </c>
      <c r="G95" s="41"/>
      <c r="H95" s="41"/>
      <c r="I95" s="33" t="s">
        <v>31</v>
      </c>
      <c r="J95" s="37" t="str">
        <f>E21</f>
        <v>Jan Sobotka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40.05" customHeight="1">
      <c r="A96" s="39"/>
      <c r="B96" s="40"/>
      <c r="C96" s="33" t="s">
        <v>29</v>
      </c>
      <c r="D96" s="41"/>
      <c r="E96" s="41"/>
      <c r="F96" s="28" t="str">
        <f>IF(E18="","",E18)</f>
        <v>Vyplň údaj</v>
      </c>
      <c r="G96" s="41"/>
      <c r="H96" s="41"/>
      <c r="I96" s="33" t="s">
        <v>35</v>
      </c>
      <c r="J96" s="37" t="str">
        <f>E24</f>
        <v>Ing.Jana Handšuhová Smutná,Miroslava Klimešová</v>
      </c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78"/>
      <c r="B98" s="179"/>
      <c r="C98" s="180" t="s">
        <v>118</v>
      </c>
      <c r="D98" s="181" t="s">
        <v>60</v>
      </c>
      <c r="E98" s="181" t="s">
        <v>56</v>
      </c>
      <c r="F98" s="181" t="s">
        <v>57</v>
      </c>
      <c r="G98" s="181" t="s">
        <v>119</v>
      </c>
      <c r="H98" s="181" t="s">
        <v>120</v>
      </c>
      <c r="I98" s="181" t="s">
        <v>121</v>
      </c>
      <c r="J98" s="181" t="s">
        <v>95</v>
      </c>
      <c r="K98" s="182" t="s">
        <v>122</v>
      </c>
      <c r="L98" s="183"/>
      <c r="M98" s="93" t="s">
        <v>19</v>
      </c>
      <c r="N98" s="94" t="s">
        <v>45</v>
      </c>
      <c r="O98" s="94" t="s">
        <v>123</v>
      </c>
      <c r="P98" s="94" t="s">
        <v>124</v>
      </c>
      <c r="Q98" s="94" t="s">
        <v>125</v>
      </c>
      <c r="R98" s="94" t="s">
        <v>126</v>
      </c>
      <c r="S98" s="94" t="s">
        <v>127</v>
      </c>
      <c r="T98" s="95" t="s">
        <v>128</v>
      </c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</row>
    <row r="99" spans="1:63" s="2" customFormat="1" ht="22.8" customHeight="1">
      <c r="A99" s="39"/>
      <c r="B99" s="40"/>
      <c r="C99" s="100" t="s">
        <v>129</v>
      </c>
      <c r="D99" s="41"/>
      <c r="E99" s="41"/>
      <c r="F99" s="41"/>
      <c r="G99" s="41"/>
      <c r="H99" s="41"/>
      <c r="I99" s="41"/>
      <c r="J99" s="184">
        <f>BK99</f>
        <v>0</v>
      </c>
      <c r="K99" s="41"/>
      <c r="L99" s="45"/>
      <c r="M99" s="96"/>
      <c r="N99" s="185"/>
      <c r="O99" s="97"/>
      <c r="P99" s="186">
        <f>P100+P287+P519+P524</f>
        <v>0</v>
      </c>
      <c r="Q99" s="97"/>
      <c r="R99" s="186">
        <f>R100+R287+R519+R524</f>
        <v>7.391504610000001</v>
      </c>
      <c r="S99" s="97"/>
      <c r="T99" s="187">
        <f>T100+T287+T519+T524</f>
        <v>8.755829089999999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74</v>
      </c>
      <c r="AU99" s="18" t="s">
        <v>96</v>
      </c>
      <c r="BK99" s="188">
        <f>BK100+BK287+BK519+BK524</f>
        <v>0</v>
      </c>
    </row>
    <row r="100" spans="1:63" s="12" customFormat="1" ht="25.9" customHeight="1">
      <c r="A100" s="12"/>
      <c r="B100" s="189"/>
      <c r="C100" s="190"/>
      <c r="D100" s="191" t="s">
        <v>74</v>
      </c>
      <c r="E100" s="192" t="s">
        <v>130</v>
      </c>
      <c r="F100" s="192" t="s">
        <v>131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P101+P108+P139+P211+P274+P284</f>
        <v>0</v>
      </c>
      <c r="Q100" s="197"/>
      <c r="R100" s="198">
        <f>R101+R108+R139+R211+R274+R284</f>
        <v>6.852356930000001</v>
      </c>
      <c r="S100" s="197"/>
      <c r="T100" s="199">
        <f>T101+T108+T139+T211+T274+T284</f>
        <v>6.890872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83</v>
      </c>
      <c r="AT100" s="201" t="s">
        <v>74</v>
      </c>
      <c r="AU100" s="201" t="s">
        <v>75</v>
      </c>
      <c r="AY100" s="200" t="s">
        <v>132</v>
      </c>
      <c r="BK100" s="202">
        <f>BK101+BK108+BK139+BK211+BK274+BK284</f>
        <v>0</v>
      </c>
    </row>
    <row r="101" spans="1:63" s="12" customFormat="1" ht="22.8" customHeight="1">
      <c r="A101" s="12"/>
      <c r="B101" s="189"/>
      <c r="C101" s="190"/>
      <c r="D101" s="191" t="s">
        <v>74</v>
      </c>
      <c r="E101" s="203" t="s">
        <v>133</v>
      </c>
      <c r="F101" s="203" t="s">
        <v>134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SUM(P102:P107)</f>
        <v>0</v>
      </c>
      <c r="Q101" s="197"/>
      <c r="R101" s="198">
        <f>SUM(R102:R107)</f>
        <v>0.61200095</v>
      </c>
      <c r="S101" s="197"/>
      <c r="T101" s="199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83</v>
      </c>
      <c r="AT101" s="201" t="s">
        <v>74</v>
      </c>
      <c r="AU101" s="201" t="s">
        <v>83</v>
      </c>
      <c r="AY101" s="200" t="s">
        <v>132</v>
      </c>
      <c r="BK101" s="202">
        <f>SUM(BK102:BK107)</f>
        <v>0</v>
      </c>
    </row>
    <row r="102" spans="1:65" s="2" customFormat="1" ht="16.5" customHeight="1">
      <c r="A102" s="39"/>
      <c r="B102" s="40"/>
      <c r="C102" s="205" t="s">
        <v>83</v>
      </c>
      <c r="D102" s="205" t="s">
        <v>135</v>
      </c>
      <c r="E102" s="206" t="s">
        <v>136</v>
      </c>
      <c r="F102" s="207" t="s">
        <v>137</v>
      </c>
      <c r="G102" s="208" t="s">
        <v>138</v>
      </c>
      <c r="H102" s="209">
        <v>2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0.03235</v>
      </c>
      <c r="R102" s="214">
        <f>Q102*H102</f>
        <v>0.0647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139</v>
      </c>
      <c r="AT102" s="216" t="s">
        <v>135</v>
      </c>
      <c r="AU102" s="216" t="s">
        <v>85</v>
      </c>
      <c r="AY102" s="18" t="s">
        <v>132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139</v>
      </c>
      <c r="BM102" s="216" t="s">
        <v>140</v>
      </c>
    </row>
    <row r="103" spans="1:65" s="2" customFormat="1" ht="16.5" customHeight="1">
      <c r="A103" s="39"/>
      <c r="B103" s="40"/>
      <c r="C103" s="205" t="s">
        <v>85</v>
      </c>
      <c r="D103" s="205" t="s">
        <v>135</v>
      </c>
      <c r="E103" s="206" t="s">
        <v>141</v>
      </c>
      <c r="F103" s="207" t="s">
        <v>142</v>
      </c>
      <c r="G103" s="208" t="s">
        <v>143</v>
      </c>
      <c r="H103" s="209">
        <v>8.187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0.06685</v>
      </c>
      <c r="R103" s="214">
        <f>Q103*H103</f>
        <v>0.54730095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139</v>
      </c>
      <c r="AT103" s="216" t="s">
        <v>135</v>
      </c>
      <c r="AU103" s="216" t="s">
        <v>85</v>
      </c>
      <c r="AY103" s="18" t="s">
        <v>132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139</v>
      </c>
      <c r="BM103" s="216" t="s">
        <v>144</v>
      </c>
    </row>
    <row r="104" spans="1:51" s="13" customFormat="1" ht="12">
      <c r="A104" s="13"/>
      <c r="B104" s="218"/>
      <c r="C104" s="219"/>
      <c r="D104" s="220" t="s">
        <v>145</v>
      </c>
      <c r="E104" s="221" t="s">
        <v>19</v>
      </c>
      <c r="F104" s="222" t="s">
        <v>146</v>
      </c>
      <c r="G104" s="219"/>
      <c r="H104" s="221" t="s">
        <v>19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145</v>
      </c>
      <c r="AU104" s="228" t="s">
        <v>85</v>
      </c>
      <c r="AV104" s="13" t="s">
        <v>83</v>
      </c>
      <c r="AW104" s="13" t="s">
        <v>34</v>
      </c>
      <c r="AX104" s="13" t="s">
        <v>75</v>
      </c>
      <c r="AY104" s="228" t="s">
        <v>132</v>
      </c>
    </row>
    <row r="105" spans="1:51" s="14" customFormat="1" ht="12">
      <c r="A105" s="14"/>
      <c r="B105" s="229"/>
      <c r="C105" s="230"/>
      <c r="D105" s="220" t="s">
        <v>145</v>
      </c>
      <c r="E105" s="231" t="s">
        <v>19</v>
      </c>
      <c r="F105" s="232" t="s">
        <v>147</v>
      </c>
      <c r="G105" s="230"/>
      <c r="H105" s="233">
        <v>3.68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145</v>
      </c>
      <c r="AU105" s="239" t="s">
        <v>85</v>
      </c>
      <c r="AV105" s="14" t="s">
        <v>85</v>
      </c>
      <c r="AW105" s="14" t="s">
        <v>34</v>
      </c>
      <c r="AX105" s="14" t="s">
        <v>75</v>
      </c>
      <c r="AY105" s="239" t="s">
        <v>132</v>
      </c>
    </row>
    <row r="106" spans="1:51" s="14" customFormat="1" ht="12">
      <c r="A106" s="14"/>
      <c r="B106" s="229"/>
      <c r="C106" s="230"/>
      <c r="D106" s="220" t="s">
        <v>145</v>
      </c>
      <c r="E106" s="231" t="s">
        <v>19</v>
      </c>
      <c r="F106" s="232" t="s">
        <v>148</v>
      </c>
      <c r="G106" s="230"/>
      <c r="H106" s="233">
        <v>4.507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9" t="s">
        <v>145</v>
      </c>
      <c r="AU106" s="239" t="s">
        <v>85</v>
      </c>
      <c r="AV106" s="14" t="s">
        <v>85</v>
      </c>
      <c r="AW106" s="14" t="s">
        <v>34</v>
      </c>
      <c r="AX106" s="14" t="s">
        <v>75</v>
      </c>
      <c r="AY106" s="239" t="s">
        <v>132</v>
      </c>
    </row>
    <row r="107" spans="1:51" s="15" customFormat="1" ht="12">
      <c r="A107" s="15"/>
      <c r="B107" s="240"/>
      <c r="C107" s="241"/>
      <c r="D107" s="220" t="s">
        <v>145</v>
      </c>
      <c r="E107" s="242" t="s">
        <v>19</v>
      </c>
      <c r="F107" s="243" t="s">
        <v>149</v>
      </c>
      <c r="G107" s="241"/>
      <c r="H107" s="244">
        <v>8.187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0" t="s">
        <v>145</v>
      </c>
      <c r="AU107" s="250" t="s">
        <v>85</v>
      </c>
      <c r="AV107" s="15" t="s">
        <v>139</v>
      </c>
      <c r="AW107" s="15" t="s">
        <v>34</v>
      </c>
      <c r="AX107" s="15" t="s">
        <v>83</v>
      </c>
      <c r="AY107" s="250" t="s">
        <v>132</v>
      </c>
    </row>
    <row r="108" spans="1:63" s="12" customFormat="1" ht="22.8" customHeight="1">
      <c r="A108" s="12"/>
      <c r="B108" s="189"/>
      <c r="C108" s="190"/>
      <c r="D108" s="191" t="s">
        <v>74</v>
      </c>
      <c r="E108" s="203" t="s">
        <v>139</v>
      </c>
      <c r="F108" s="203" t="s">
        <v>150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SUM(P109:P138)</f>
        <v>0</v>
      </c>
      <c r="Q108" s="197"/>
      <c r="R108" s="198">
        <f>SUM(R109:R138)</f>
        <v>0.9656646599999998</v>
      </c>
      <c r="S108" s="197"/>
      <c r="T108" s="199">
        <f>SUM(T109:T138)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83</v>
      </c>
      <c r="AT108" s="201" t="s">
        <v>74</v>
      </c>
      <c r="AU108" s="201" t="s">
        <v>83</v>
      </c>
      <c r="AY108" s="200" t="s">
        <v>132</v>
      </c>
      <c r="BK108" s="202">
        <f>SUM(BK109:BK138)</f>
        <v>0</v>
      </c>
    </row>
    <row r="109" spans="1:65" s="2" customFormat="1" ht="24.15" customHeight="1">
      <c r="A109" s="39"/>
      <c r="B109" s="40"/>
      <c r="C109" s="205" t="s">
        <v>133</v>
      </c>
      <c r="D109" s="205" t="s">
        <v>135</v>
      </c>
      <c r="E109" s="206" t="s">
        <v>151</v>
      </c>
      <c r="F109" s="207" t="s">
        <v>152</v>
      </c>
      <c r="G109" s="208" t="s">
        <v>153</v>
      </c>
      <c r="H109" s="209">
        <v>0.254</v>
      </c>
      <c r="I109" s="210"/>
      <c r="J109" s="211">
        <f>ROUND(I109*H109,2)</f>
        <v>0</v>
      </c>
      <c r="K109" s="207" t="s">
        <v>154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2.50201</v>
      </c>
      <c r="R109" s="214">
        <f>Q109*H109</f>
        <v>0.63551054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139</v>
      </c>
      <c r="AT109" s="216" t="s">
        <v>135</v>
      </c>
      <c r="AU109" s="216" t="s">
        <v>85</v>
      </c>
      <c r="AY109" s="18" t="s">
        <v>132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139</v>
      </c>
      <c r="BM109" s="216" t="s">
        <v>155</v>
      </c>
    </row>
    <row r="110" spans="1:47" s="2" customFormat="1" ht="12">
      <c r="A110" s="39"/>
      <c r="B110" s="40"/>
      <c r="C110" s="41"/>
      <c r="D110" s="251" t="s">
        <v>156</v>
      </c>
      <c r="E110" s="41"/>
      <c r="F110" s="252" t="s">
        <v>157</v>
      </c>
      <c r="G110" s="41"/>
      <c r="H110" s="41"/>
      <c r="I110" s="253"/>
      <c r="J110" s="41"/>
      <c r="K110" s="41"/>
      <c r="L110" s="45"/>
      <c r="M110" s="254"/>
      <c r="N110" s="25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156</v>
      </c>
      <c r="AU110" s="18" t="s">
        <v>85</v>
      </c>
    </row>
    <row r="111" spans="1:51" s="14" customFormat="1" ht="12">
      <c r="A111" s="14"/>
      <c r="B111" s="229"/>
      <c r="C111" s="230"/>
      <c r="D111" s="220" t="s">
        <v>145</v>
      </c>
      <c r="E111" s="231" t="s">
        <v>19</v>
      </c>
      <c r="F111" s="232" t="s">
        <v>158</v>
      </c>
      <c r="G111" s="230"/>
      <c r="H111" s="233">
        <v>0.254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9" t="s">
        <v>145</v>
      </c>
      <c r="AU111" s="239" t="s">
        <v>85</v>
      </c>
      <c r="AV111" s="14" t="s">
        <v>85</v>
      </c>
      <c r="AW111" s="14" t="s">
        <v>34</v>
      </c>
      <c r="AX111" s="14" t="s">
        <v>83</v>
      </c>
      <c r="AY111" s="239" t="s">
        <v>132</v>
      </c>
    </row>
    <row r="112" spans="1:65" s="2" customFormat="1" ht="21.75" customHeight="1">
      <c r="A112" s="39"/>
      <c r="B112" s="40"/>
      <c r="C112" s="205" t="s">
        <v>139</v>
      </c>
      <c r="D112" s="205" t="s">
        <v>135</v>
      </c>
      <c r="E112" s="206" t="s">
        <v>159</v>
      </c>
      <c r="F112" s="207" t="s">
        <v>160</v>
      </c>
      <c r="G112" s="208" t="s">
        <v>143</v>
      </c>
      <c r="H112" s="209">
        <v>2.306</v>
      </c>
      <c r="I112" s="210"/>
      <c r="J112" s="211">
        <f>ROUND(I112*H112,2)</f>
        <v>0</v>
      </c>
      <c r="K112" s="207" t="s">
        <v>154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0.00533</v>
      </c>
      <c r="R112" s="214">
        <f>Q112*H112</f>
        <v>0.01229098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139</v>
      </c>
      <c r="AT112" s="216" t="s">
        <v>135</v>
      </c>
      <c r="AU112" s="216" t="s">
        <v>85</v>
      </c>
      <c r="AY112" s="18" t="s">
        <v>132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139</v>
      </c>
      <c r="BM112" s="216" t="s">
        <v>161</v>
      </c>
    </row>
    <row r="113" spans="1:47" s="2" customFormat="1" ht="12">
      <c r="A113" s="39"/>
      <c r="B113" s="40"/>
      <c r="C113" s="41"/>
      <c r="D113" s="251" t="s">
        <v>156</v>
      </c>
      <c r="E113" s="41"/>
      <c r="F113" s="252" t="s">
        <v>162</v>
      </c>
      <c r="G113" s="41"/>
      <c r="H113" s="41"/>
      <c r="I113" s="253"/>
      <c r="J113" s="41"/>
      <c r="K113" s="41"/>
      <c r="L113" s="45"/>
      <c r="M113" s="254"/>
      <c r="N113" s="25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156</v>
      </c>
      <c r="AU113" s="18" t="s">
        <v>85</v>
      </c>
    </row>
    <row r="114" spans="1:51" s="14" customFormat="1" ht="12">
      <c r="A114" s="14"/>
      <c r="B114" s="229"/>
      <c r="C114" s="230"/>
      <c r="D114" s="220" t="s">
        <v>145</v>
      </c>
      <c r="E114" s="231" t="s">
        <v>19</v>
      </c>
      <c r="F114" s="232" t="s">
        <v>163</v>
      </c>
      <c r="G114" s="230"/>
      <c r="H114" s="233">
        <v>2.306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9" t="s">
        <v>145</v>
      </c>
      <c r="AU114" s="239" t="s">
        <v>85</v>
      </c>
      <c r="AV114" s="14" t="s">
        <v>85</v>
      </c>
      <c r="AW114" s="14" t="s">
        <v>34</v>
      </c>
      <c r="AX114" s="14" t="s">
        <v>83</v>
      </c>
      <c r="AY114" s="239" t="s">
        <v>132</v>
      </c>
    </row>
    <row r="115" spans="1:65" s="2" customFormat="1" ht="24.15" customHeight="1">
      <c r="A115" s="39"/>
      <c r="B115" s="40"/>
      <c r="C115" s="205" t="s">
        <v>164</v>
      </c>
      <c r="D115" s="205" t="s">
        <v>135</v>
      </c>
      <c r="E115" s="206" t="s">
        <v>165</v>
      </c>
      <c r="F115" s="207" t="s">
        <v>166</v>
      </c>
      <c r="G115" s="208" t="s">
        <v>143</v>
      </c>
      <c r="H115" s="209">
        <v>2.306</v>
      </c>
      <c r="I115" s="210"/>
      <c r="J115" s="211">
        <f>ROUND(I115*H115,2)</f>
        <v>0</v>
      </c>
      <c r="K115" s="207" t="s">
        <v>154</v>
      </c>
      <c r="L115" s="45"/>
      <c r="M115" s="212" t="s">
        <v>19</v>
      </c>
      <c r="N115" s="213" t="s">
        <v>46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139</v>
      </c>
      <c r="AT115" s="216" t="s">
        <v>135</v>
      </c>
      <c r="AU115" s="216" t="s">
        <v>85</v>
      </c>
      <c r="AY115" s="18" t="s">
        <v>132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83</v>
      </c>
      <c r="BK115" s="217">
        <f>ROUND(I115*H115,2)</f>
        <v>0</v>
      </c>
      <c r="BL115" s="18" t="s">
        <v>139</v>
      </c>
      <c r="BM115" s="216" t="s">
        <v>167</v>
      </c>
    </row>
    <row r="116" spans="1:47" s="2" customFormat="1" ht="12">
      <c r="A116" s="39"/>
      <c r="B116" s="40"/>
      <c r="C116" s="41"/>
      <c r="D116" s="251" t="s">
        <v>156</v>
      </c>
      <c r="E116" s="41"/>
      <c r="F116" s="252" t="s">
        <v>168</v>
      </c>
      <c r="G116" s="41"/>
      <c r="H116" s="41"/>
      <c r="I116" s="253"/>
      <c r="J116" s="41"/>
      <c r="K116" s="41"/>
      <c r="L116" s="45"/>
      <c r="M116" s="254"/>
      <c r="N116" s="255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85</v>
      </c>
    </row>
    <row r="117" spans="1:65" s="2" customFormat="1" ht="24.15" customHeight="1">
      <c r="A117" s="39"/>
      <c r="B117" s="40"/>
      <c r="C117" s="205" t="s">
        <v>169</v>
      </c>
      <c r="D117" s="205" t="s">
        <v>135</v>
      </c>
      <c r="E117" s="206" t="s">
        <v>170</v>
      </c>
      <c r="F117" s="207" t="s">
        <v>171</v>
      </c>
      <c r="G117" s="208" t="s">
        <v>143</v>
      </c>
      <c r="H117" s="209">
        <v>2.306</v>
      </c>
      <c r="I117" s="210"/>
      <c r="J117" s="211">
        <f>ROUND(I117*H117,2)</f>
        <v>0</v>
      </c>
      <c r="K117" s="207" t="s">
        <v>154</v>
      </c>
      <c r="L117" s="45"/>
      <c r="M117" s="212" t="s">
        <v>19</v>
      </c>
      <c r="N117" s="213" t="s">
        <v>46</v>
      </c>
      <c r="O117" s="85"/>
      <c r="P117" s="214">
        <f>O117*H117</f>
        <v>0</v>
      </c>
      <c r="Q117" s="214">
        <v>0.00081</v>
      </c>
      <c r="R117" s="214">
        <f>Q117*H117</f>
        <v>0.0018678599999999998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139</v>
      </c>
      <c r="AT117" s="216" t="s">
        <v>135</v>
      </c>
      <c r="AU117" s="216" t="s">
        <v>85</v>
      </c>
      <c r="AY117" s="18" t="s">
        <v>132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139</v>
      </c>
      <c r="BM117" s="216" t="s">
        <v>172</v>
      </c>
    </row>
    <row r="118" spans="1:47" s="2" customFormat="1" ht="12">
      <c r="A118" s="39"/>
      <c r="B118" s="40"/>
      <c r="C118" s="41"/>
      <c r="D118" s="251" t="s">
        <v>156</v>
      </c>
      <c r="E118" s="41"/>
      <c r="F118" s="252" t="s">
        <v>173</v>
      </c>
      <c r="G118" s="41"/>
      <c r="H118" s="41"/>
      <c r="I118" s="253"/>
      <c r="J118" s="41"/>
      <c r="K118" s="41"/>
      <c r="L118" s="45"/>
      <c r="M118" s="254"/>
      <c r="N118" s="25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156</v>
      </c>
      <c r="AU118" s="18" t="s">
        <v>85</v>
      </c>
    </row>
    <row r="119" spans="1:65" s="2" customFormat="1" ht="24.15" customHeight="1">
      <c r="A119" s="39"/>
      <c r="B119" s="40"/>
      <c r="C119" s="205" t="s">
        <v>174</v>
      </c>
      <c r="D119" s="205" t="s">
        <v>135</v>
      </c>
      <c r="E119" s="206" t="s">
        <v>175</v>
      </c>
      <c r="F119" s="207" t="s">
        <v>176</v>
      </c>
      <c r="G119" s="208" t="s">
        <v>143</v>
      </c>
      <c r="H119" s="209">
        <v>2.306</v>
      </c>
      <c r="I119" s="210"/>
      <c r="J119" s="211">
        <f>ROUND(I119*H119,2)</f>
        <v>0</v>
      </c>
      <c r="K119" s="207" t="s">
        <v>154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139</v>
      </c>
      <c r="AT119" s="216" t="s">
        <v>135</v>
      </c>
      <c r="AU119" s="216" t="s">
        <v>85</v>
      </c>
      <c r="AY119" s="18" t="s">
        <v>132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139</v>
      </c>
      <c r="BM119" s="216" t="s">
        <v>177</v>
      </c>
    </row>
    <row r="120" spans="1:47" s="2" customFormat="1" ht="12">
      <c r="A120" s="39"/>
      <c r="B120" s="40"/>
      <c r="C120" s="41"/>
      <c r="D120" s="251" t="s">
        <v>156</v>
      </c>
      <c r="E120" s="41"/>
      <c r="F120" s="252" t="s">
        <v>178</v>
      </c>
      <c r="G120" s="41"/>
      <c r="H120" s="41"/>
      <c r="I120" s="253"/>
      <c r="J120" s="41"/>
      <c r="K120" s="41"/>
      <c r="L120" s="45"/>
      <c r="M120" s="254"/>
      <c r="N120" s="25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156</v>
      </c>
      <c r="AU120" s="18" t="s">
        <v>85</v>
      </c>
    </row>
    <row r="121" spans="1:65" s="2" customFormat="1" ht="44.25" customHeight="1">
      <c r="A121" s="39"/>
      <c r="B121" s="40"/>
      <c r="C121" s="205" t="s">
        <v>179</v>
      </c>
      <c r="D121" s="205" t="s">
        <v>135</v>
      </c>
      <c r="E121" s="206" t="s">
        <v>180</v>
      </c>
      <c r="F121" s="207" t="s">
        <v>181</v>
      </c>
      <c r="G121" s="208" t="s">
        <v>182</v>
      </c>
      <c r="H121" s="209">
        <v>0.029</v>
      </c>
      <c r="I121" s="210"/>
      <c r="J121" s="211">
        <f>ROUND(I121*H121,2)</f>
        <v>0</v>
      </c>
      <c r="K121" s="207" t="s">
        <v>154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1.05555</v>
      </c>
      <c r="R121" s="214">
        <f>Q121*H121</f>
        <v>0.03061095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139</v>
      </c>
      <c r="AT121" s="216" t="s">
        <v>135</v>
      </c>
      <c r="AU121" s="216" t="s">
        <v>85</v>
      </c>
      <c r="AY121" s="18" t="s">
        <v>132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139</v>
      </c>
      <c r="BM121" s="216" t="s">
        <v>183</v>
      </c>
    </row>
    <row r="122" spans="1:47" s="2" customFormat="1" ht="12">
      <c r="A122" s="39"/>
      <c r="B122" s="40"/>
      <c r="C122" s="41"/>
      <c r="D122" s="251" t="s">
        <v>156</v>
      </c>
      <c r="E122" s="41"/>
      <c r="F122" s="252" t="s">
        <v>184</v>
      </c>
      <c r="G122" s="41"/>
      <c r="H122" s="41"/>
      <c r="I122" s="253"/>
      <c r="J122" s="41"/>
      <c r="K122" s="41"/>
      <c r="L122" s="45"/>
      <c r="M122" s="254"/>
      <c r="N122" s="255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156</v>
      </c>
      <c r="AU122" s="18" t="s">
        <v>85</v>
      </c>
    </row>
    <row r="123" spans="1:51" s="14" customFormat="1" ht="12">
      <c r="A123" s="14"/>
      <c r="B123" s="229"/>
      <c r="C123" s="230"/>
      <c r="D123" s="220" t="s">
        <v>145</v>
      </c>
      <c r="E123" s="230"/>
      <c r="F123" s="232" t="s">
        <v>185</v>
      </c>
      <c r="G123" s="230"/>
      <c r="H123" s="233">
        <v>0.029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145</v>
      </c>
      <c r="AU123" s="239" t="s">
        <v>85</v>
      </c>
      <c r="AV123" s="14" t="s">
        <v>85</v>
      </c>
      <c r="AW123" s="14" t="s">
        <v>4</v>
      </c>
      <c r="AX123" s="14" t="s">
        <v>83</v>
      </c>
      <c r="AY123" s="239" t="s">
        <v>132</v>
      </c>
    </row>
    <row r="124" spans="1:65" s="2" customFormat="1" ht="24.15" customHeight="1">
      <c r="A124" s="39"/>
      <c r="B124" s="40"/>
      <c r="C124" s="205" t="s">
        <v>186</v>
      </c>
      <c r="D124" s="205" t="s">
        <v>135</v>
      </c>
      <c r="E124" s="206" t="s">
        <v>187</v>
      </c>
      <c r="F124" s="207" t="s">
        <v>188</v>
      </c>
      <c r="G124" s="208" t="s">
        <v>182</v>
      </c>
      <c r="H124" s="209">
        <v>0.035</v>
      </c>
      <c r="I124" s="210"/>
      <c r="J124" s="211">
        <f>ROUND(I124*H124,2)</f>
        <v>0</v>
      </c>
      <c r="K124" s="207" t="s">
        <v>154</v>
      </c>
      <c r="L124" s="45"/>
      <c r="M124" s="212" t="s">
        <v>19</v>
      </c>
      <c r="N124" s="213" t="s">
        <v>46</v>
      </c>
      <c r="O124" s="85"/>
      <c r="P124" s="214">
        <f>O124*H124</f>
        <v>0</v>
      </c>
      <c r="Q124" s="214">
        <v>0.01954</v>
      </c>
      <c r="R124" s="214">
        <f>Q124*H124</f>
        <v>0.0006839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139</v>
      </c>
      <c r="AT124" s="216" t="s">
        <v>135</v>
      </c>
      <c r="AU124" s="216" t="s">
        <v>85</v>
      </c>
      <c r="AY124" s="18" t="s">
        <v>132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139</v>
      </c>
      <c r="BM124" s="216" t="s">
        <v>189</v>
      </c>
    </row>
    <row r="125" spans="1:47" s="2" customFormat="1" ht="12">
      <c r="A125" s="39"/>
      <c r="B125" s="40"/>
      <c r="C125" s="41"/>
      <c r="D125" s="251" t="s">
        <v>156</v>
      </c>
      <c r="E125" s="41"/>
      <c r="F125" s="252" t="s">
        <v>190</v>
      </c>
      <c r="G125" s="41"/>
      <c r="H125" s="41"/>
      <c r="I125" s="253"/>
      <c r="J125" s="41"/>
      <c r="K125" s="41"/>
      <c r="L125" s="45"/>
      <c r="M125" s="254"/>
      <c r="N125" s="25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156</v>
      </c>
      <c r="AU125" s="18" t="s">
        <v>85</v>
      </c>
    </row>
    <row r="126" spans="1:65" s="2" customFormat="1" ht="16.5" customHeight="1">
      <c r="A126" s="39"/>
      <c r="B126" s="40"/>
      <c r="C126" s="256" t="s">
        <v>191</v>
      </c>
      <c r="D126" s="256" t="s">
        <v>192</v>
      </c>
      <c r="E126" s="257" t="s">
        <v>193</v>
      </c>
      <c r="F126" s="258" t="s">
        <v>194</v>
      </c>
      <c r="G126" s="259" t="s">
        <v>182</v>
      </c>
      <c r="H126" s="260">
        <v>0.039</v>
      </c>
      <c r="I126" s="261"/>
      <c r="J126" s="262">
        <f>ROUND(I126*H126,2)</f>
        <v>0</v>
      </c>
      <c r="K126" s="258" t="s">
        <v>154</v>
      </c>
      <c r="L126" s="263"/>
      <c r="M126" s="264" t="s">
        <v>19</v>
      </c>
      <c r="N126" s="265" t="s">
        <v>46</v>
      </c>
      <c r="O126" s="85"/>
      <c r="P126" s="214">
        <f>O126*H126</f>
        <v>0</v>
      </c>
      <c r="Q126" s="214">
        <v>1</v>
      </c>
      <c r="R126" s="214">
        <f>Q126*H126</f>
        <v>0.039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179</v>
      </c>
      <c r="AT126" s="216" t="s">
        <v>192</v>
      </c>
      <c r="AU126" s="216" t="s">
        <v>85</v>
      </c>
      <c r="AY126" s="18" t="s">
        <v>132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139</v>
      </c>
      <c r="BM126" s="216" t="s">
        <v>195</v>
      </c>
    </row>
    <row r="127" spans="1:51" s="14" customFormat="1" ht="12">
      <c r="A127" s="14"/>
      <c r="B127" s="229"/>
      <c r="C127" s="230"/>
      <c r="D127" s="220" t="s">
        <v>145</v>
      </c>
      <c r="E127" s="230"/>
      <c r="F127" s="232" t="s">
        <v>196</v>
      </c>
      <c r="G127" s="230"/>
      <c r="H127" s="233">
        <v>0.039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9" t="s">
        <v>145</v>
      </c>
      <c r="AU127" s="239" t="s">
        <v>85</v>
      </c>
      <c r="AV127" s="14" t="s">
        <v>85</v>
      </c>
      <c r="AW127" s="14" t="s">
        <v>4</v>
      </c>
      <c r="AX127" s="14" t="s">
        <v>83</v>
      </c>
      <c r="AY127" s="239" t="s">
        <v>132</v>
      </c>
    </row>
    <row r="128" spans="1:65" s="2" customFormat="1" ht="24.15" customHeight="1">
      <c r="A128" s="39"/>
      <c r="B128" s="40"/>
      <c r="C128" s="205" t="s">
        <v>197</v>
      </c>
      <c r="D128" s="205" t="s">
        <v>135</v>
      </c>
      <c r="E128" s="206" t="s">
        <v>198</v>
      </c>
      <c r="F128" s="207" t="s">
        <v>199</v>
      </c>
      <c r="G128" s="208" t="s">
        <v>153</v>
      </c>
      <c r="H128" s="209">
        <v>0.091</v>
      </c>
      <c r="I128" s="210"/>
      <c r="J128" s="211">
        <f>ROUND(I128*H128,2)</f>
        <v>0</v>
      </c>
      <c r="K128" s="207" t="s">
        <v>154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2.50195</v>
      </c>
      <c r="R128" s="214">
        <f>Q128*H128</f>
        <v>0.22767744999999998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139</v>
      </c>
      <c r="AT128" s="216" t="s">
        <v>135</v>
      </c>
      <c r="AU128" s="216" t="s">
        <v>85</v>
      </c>
      <c r="AY128" s="18" t="s">
        <v>132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139</v>
      </c>
      <c r="BM128" s="216" t="s">
        <v>200</v>
      </c>
    </row>
    <row r="129" spans="1:47" s="2" customFormat="1" ht="12">
      <c r="A129" s="39"/>
      <c r="B129" s="40"/>
      <c r="C129" s="41"/>
      <c r="D129" s="251" t="s">
        <v>156</v>
      </c>
      <c r="E129" s="41"/>
      <c r="F129" s="252" t="s">
        <v>201</v>
      </c>
      <c r="G129" s="41"/>
      <c r="H129" s="41"/>
      <c r="I129" s="253"/>
      <c r="J129" s="41"/>
      <c r="K129" s="41"/>
      <c r="L129" s="45"/>
      <c r="M129" s="254"/>
      <c r="N129" s="255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156</v>
      </c>
      <c r="AU129" s="18" t="s">
        <v>85</v>
      </c>
    </row>
    <row r="130" spans="1:51" s="14" customFormat="1" ht="12">
      <c r="A130" s="14"/>
      <c r="B130" s="229"/>
      <c r="C130" s="230"/>
      <c r="D130" s="220" t="s">
        <v>145</v>
      </c>
      <c r="E130" s="231" t="s">
        <v>19</v>
      </c>
      <c r="F130" s="232" t="s">
        <v>202</v>
      </c>
      <c r="G130" s="230"/>
      <c r="H130" s="233">
        <v>0.091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145</v>
      </c>
      <c r="AU130" s="239" t="s">
        <v>85</v>
      </c>
      <c r="AV130" s="14" t="s">
        <v>85</v>
      </c>
      <c r="AW130" s="14" t="s">
        <v>34</v>
      </c>
      <c r="AX130" s="14" t="s">
        <v>83</v>
      </c>
      <c r="AY130" s="239" t="s">
        <v>132</v>
      </c>
    </row>
    <row r="131" spans="1:65" s="2" customFormat="1" ht="24.15" customHeight="1">
      <c r="A131" s="39"/>
      <c r="B131" s="40"/>
      <c r="C131" s="205" t="s">
        <v>203</v>
      </c>
      <c r="D131" s="205" t="s">
        <v>135</v>
      </c>
      <c r="E131" s="206" t="s">
        <v>204</v>
      </c>
      <c r="F131" s="207" t="s">
        <v>205</v>
      </c>
      <c r="G131" s="208" t="s">
        <v>182</v>
      </c>
      <c r="H131" s="209">
        <v>0.014</v>
      </c>
      <c r="I131" s="210"/>
      <c r="J131" s="211">
        <f>ROUND(I131*H131,2)</f>
        <v>0</v>
      </c>
      <c r="K131" s="207" t="s">
        <v>154</v>
      </c>
      <c r="L131" s="45"/>
      <c r="M131" s="212" t="s">
        <v>19</v>
      </c>
      <c r="N131" s="213" t="s">
        <v>46</v>
      </c>
      <c r="O131" s="85"/>
      <c r="P131" s="214">
        <f>O131*H131</f>
        <v>0</v>
      </c>
      <c r="Q131" s="214">
        <v>1.04927</v>
      </c>
      <c r="R131" s="214">
        <f>Q131*H131</f>
        <v>0.01468978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139</v>
      </c>
      <c r="AT131" s="216" t="s">
        <v>135</v>
      </c>
      <c r="AU131" s="216" t="s">
        <v>85</v>
      </c>
      <c r="AY131" s="18" t="s">
        <v>132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83</v>
      </c>
      <c r="BK131" s="217">
        <f>ROUND(I131*H131,2)</f>
        <v>0</v>
      </c>
      <c r="BL131" s="18" t="s">
        <v>139</v>
      </c>
      <c r="BM131" s="216" t="s">
        <v>206</v>
      </c>
    </row>
    <row r="132" spans="1:47" s="2" customFormat="1" ht="12">
      <c r="A132" s="39"/>
      <c r="B132" s="40"/>
      <c r="C132" s="41"/>
      <c r="D132" s="251" t="s">
        <v>156</v>
      </c>
      <c r="E132" s="41"/>
      <c r="F132" s="252" t="s">
        <v>207</v>
      </c>
      <c r="G132" s="41"/>
      <c r="H132" s="41"/>
      <c r="I132" s="253"/>
      <c r="J132" s="41"/>
      <c r="K132" s="41"/>
      <c r="L132" s="45"/>
      <c r="M132" s="254"/>
      <c r="N132" s="25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85</v>
      </c>
    </row>
    <row r="133" spans="1:51" s="14" customFormat="1" ht="12">
      <c r="A133" s="14"/>
      <c r="B133" s="229"/>
      <c r="C133" s="230"/>
      <c r="D133" s="220" t="s">
        <v>145</v>
      </c>
      <c r="E133" s="231" t="s">
        <v>19</v>
      </c>
      <c r="F133" s="232" t="s">
        <v>208</v>
      </c>
      <c r="G133" s="230"/>
      <c r="H133" s="233">
        <v>0.014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145</v>
      </c>
      <c r="AU133" s="239" t="s">
        <v>85</v>
      </c>
      <c r="AV133" s="14" t="s">
        <v>85</v>
      </c>
      <c r="AW133" s="14" t="s">
        <v>34</v>
      </c>
      <c r="AX133" s="14" t="s">
        <v>83</v>
      </c>
      <c r="AY133" s="239" t="s">
        <v>132</v>
      </c>
    </row>
    <row r="134" spans="1:65" s="2" customFormat="1" ht="24.15" customHeight="1">
      <c r="A134" s="39"/>
      <c r="B134" s="40"/>
      <c r="C134" s="205" t="s">
        <v>209</v>
      </c>
      <c r="D134" s="205" t="s">
        <v>135</v>
      </c>
      <c r="E134" s="206" t="s">
        <v>210</v>
      </c>
      <c r="F134" s="207" t="s">
        <v>211</v>
      </c>
      <c r="G134" s="208" t="s">
        <v>143</v>
      </c>
      <c r="H134" s="209">
        <v>0.26</v>
      </c>
      <c r="I134" s="210"/>
      <c r="J134" s="211">
        <f>ROUND(I134*H134,2)</f>
        <v>0</v>
      </c>
      <c r="K134" s="207" t="s">
        <v>154</v>
      </c>
      <c r="L134" s="45"/>
      <c r="M134" s="212" t="s">
        <v>19</v>
      </c>
      <c r="N134" s="213" t="s">
        <v>46</v>
      </c>
      <c r="O134" s="85"/>
      <c r="P134" s="214">
        <f>O134*H134</f>
        <v>0</v>
      </c>
      <c r="Q134" s="214">
        <v>0.01282</v>
      </c>
      <c r="R134" s="214">
        <f>Q134*H134</f>
        <v>0.0033332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139</v>
      </c>
      <c r="AT134" s="216" t="s">
        <v>135</v>
      </c>
      <c r="AU134" s="216" t="s">
        <v>85</v>
      </c>
      <c r="AY134" s="18" t="s">
        <v>132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83</v>
      </c>
      <c r="BK134" s="217">
        <f>ROUND(I134*H134,2)</f>
        <v>0</v>
      </c>
      <c r="BL134" s="18" t="s">
        <v>139</v>
      </c>
      <c r="BM134" s="216" t="s">
        <v>212</v>
      </c>
    </row>
    <row r="135" spans="1:47" s="2" customFormat="1" ht="12">
      <c r="A135" s="39"/>
      <c r="B135" s="40"/>
      <c r="C135" s="41"/>
      <c r="D135" s="251" t="s">
        <v>156</v>
      </c>
      <c r="E135" s="41"/>
      <c r="F135" s="252" t="s">
        <v>213</v>
      </c>
      <c r="G135" s="41"/>
      <c r="H135" s="41"/>
      <c r="I135" s="253"/>
      <c r="J135" s="41"/>
      <c r="K135" s="41"/>
      <c r="L135" s="45"/>
      <c r="M135" s="254"/>
      <c r="N135" s="25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85</v>
      </c>
    </row>
    <row r="136" spans="1:51" s="14" customFormat="1" ht="12">
      <c r="A136" s="14"/>
      <c r="B136" s="229"/>
      <c r="C136" s="230"/>
      <c r="D136" s="220" t="s">
        <v>145</v>
      </c>
      <c r="E136" s="231" t="s">
        <v>19</v>
      </c>
      <c r="F136" s="232" t="s">
        <v>214</v>
      </c>
      <c r="G136" s="230"/>
      <c r="H136" s="233">
        <v>0.26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9" t="s">
        <v>145</v>
      </c>
      <c r="AU136" s="239" t="s">
        <v>85</v>
      </c>
      <c r="AV136" s="14" t="s">
        <v>85</v>
      </c>
      <c r="AW136" s="14" t="s">
        <v>34</v>
      </c>
      <c r="AX136" s="14" t="s">
        <v>83</v>
      </c>
      <c r="AY136" s="239" t="s">
        <v>132</v>
      </c>
    </row>
    <row r="137" spans="1:65" s="2" customFormat="1" ht="24.15" customHeight="1">
      <c r="A137" s="39"/>
      <c r="B137" s="40"/>
      <c r="C137" s="205" t="s">
        <v>215</v>
      </c>
      <c r="D137" s="205" t="s">
        <v>135</v>
      </c>
      <c r="E137" s="206" t="s">
        <v>216</v>
      </c>
      <c r="F137" s="207" t="s">
        <v>217</v>
      </c>
      <c r="G137" s="208" t="s">
        <v>143</v>
      </c>
      <c r="H137" s="209">
        <v>0.26</v>
      </c>
      <c r="I137" s="210"/>
      <c r="J137" s="211">
        <f>ROUND(I137*H137,2)</f>
        <v>0</v>
      </c>
      <c r="K137" s="207" t="s">
        <v>154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139</v>
      </c>
      <c r="AT137" s="216" t="s">
        <v>135</v>
      </c>
      <c r="AU137" s="216" t="s">
        <v>85</v>
      </c>
      <c r="AY137" s="18" t="s">
        <v>132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139</v>
      </c>
      <c r="BM137" s="216" t="s">
        <v>218</v>
      </c>
    </row>
    <row r="138" spans="1:47" s="2" customFormat="1" ht="12">
      <c r="A138" s="39"/>
      <c r="B138" s="40"/>
      <c r="C138" s="41"/>
      <c r="D138" s="251" t="s">
        <v>156</v>
      </c>
      <c r="E138" s="41"/>
      <c r="F138" s="252" t="s">
        <v>219</v>
      </c>
      <c r="G138" s="41"/>
      <c r="H138" s="41"/>
      <c r="I138" s="253"/>
      <c r="J138" s="41"/>
      <c r="K138" s="41"/>
      <c r="L138" s="45"/>
      <c r="M138" s="254"/>
      <c r="N138" s="25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85</v>
      </c>
    </row>
    <row r="139" spans="1:63" s="12" customFormat="1" ht="22.8" customHeight="1">
      <c r="A139" s="12"/>
      <c r="B139" s="189"/>
      <c r="C139" s="190"/>
      <c r="D139" s="191" t="s">
        <v>74</v>
      </c>
      <c r="E139" s="203" t="s">
        <v>169</v>
      </c>
      <c r="F139" s="203" t="s">
        <v>220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SUM(P140:P210)</f>
        <v>0</v>
      </c>
      <c r="Q139" s="197"/>
      <c r="R139" s="198">
        <f>SUM(R140:R210)</f>
        <v>5.22862042</v>
      </c>
      <c r="S139" s="197"/>
      <c r="T139" s="199">
        <f>SUM(T140:T210)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83</v>
      </c>
      <c r="AT139" s="201" t="s">
        <v>74</v>
      </c>
      <c r="AU139" s="201" t="s">
        <v>83</v>
      </c>
      <c r="AY139" s="200" t="s">
        <v>132</v>
      </c>
      <c r="BK139" s="202">
        <f>SUM(BK140:BK210)</f>
        <v>0</v>
      </c>
    </row>
    <row r="140" spans="1:65" s="2" customFormat="1" ht="21.75" customHeight="1">
      <c r="A140" s="39"/>
      <c r="B140" s="40"/>
      <c r="C140" s="205" t="s">
        <v>8</v>
      </c>
      <c r="D140" s="205" t="s">
        <v>135</v>
      </c>
      <c r="E140" s="206" t="s">
        <v>221</v>
      </c>
      <c r="F140" s="207" t="s">
        <v>222</v>
      </c>
      <c r="G140" s="208" t="s">
        <v>143</v>
      </c>
      <c r="H140" s="209">
        <v>54.346</v>
      </c>
      <c r="I140" s="210"/>
      <c r="J140" s="211">
        <f>ROUND(I140*H140,2)</f>
        <v>0</v>
      </c>
      <c r="K140" s="207" t="s">
        <v>154</v>
      </c>
      <c r="L140" s="45"/>
      <c r="M140" s="212" t="s">
        <v>19</v>
      </c>
      <c r="N140" s="213" t="s">
        <v>46</v>
      </c>
      <c r="O140" s="85"/>
      <c r="P140" s="214">
        <f>O140*H140</f>
        <v>0</v>
      </c>
      <c r="Q140" s="214">
        <v>0.00735</v>
      </c>
      <c r="R140" s="214">
        <f>Q140*H140</f>
        <v>0.39944309999999994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139</v>
      </c>
      <c r="AT140" s="216" t="s">
        <v>135</v>
      </c>
      <c r="AU140" s="216" t="s">
        <v>85</v>
      </c>
      <c r="AY140" s="18" t="s">
        <v>132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83</v>
      </c>
      <c r="BK140" s="217">
        <f>ROUND(I140*H140,2)</f>
        <v>0</v>
      </c>
      <c r="BL140" s="18" t="s">
        <v>139</v>
      </c>
      <c r="BM140" s="216" t="s">
        <v>223</v>
      </c>
    </row>
    <row r="141" spans="1:47" s="2" customFormat="1" ht="12">
      <c r="A141" s="39"/>
      <c r="B141" s="40"/>
      <c r="C141" s="41"/>
      <c r="D141" s="251" t="s">
        <v>156</v>
      </c>
      <c r="E141" s="41"/>
      <c r="F141" s="252" t="s">
        <v>224</v>
      </c>
      <c r="G141" s="41"/>
      <c r="H141" s="41"/>
      <c r="I141" s="253"/>
      <c r="J141" s="41"/>
      <c r="K141" s="41"/>
      <c r="L141" s="45"/>
      <c r="M141" s="254"/>
      <c r="N141" s="25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156</v>
      </c>
      <c r="AU141" s="18" t="s">
        <v>85</v>
      </c>
    </row>
    <row r="142" spans="1:65" s="2" customFormat="1" ht="16.5" customHeight="1">
      <c r="A142" s="39"/>
      <c r="B142" s="40"/>
      <c r="C142" s="205" t="s">
        <v>225</v>
      </c>
      <c r="D142" s="205" t="s">
        <v>135</v>
      </c>
      <c r="E142" s="206" t="s">
        <v>226</v>
      </c>
      <c r="F142" s="207" t="s">
        <v>227</v>
      </c>
      <c r="G142" s="208" t="s">
        <v>143</v>
      </c>
      <c r="H142" s="209">
        <v>54.346</v>
      </c>
      <c r="I142" s="210"/>
      <c r="J142" s="211">
        <f>ROUND(I142*H142,2)</f>
        <v>0</v>
      </c>
      <c r="K142" s="207" t="s">
        <v>154</v>
      </c>
      <c r="L142" s="45"/>
      <c r="M142" s="212" t="s">
        <v>19</v>
      </c>
      <c r="N142" s="213" t="s">
        <v>46</v>
      </c>
      <c r="O142" s="85"/>
      <c r="P142" s="214">
        <f>O142*H142</f>
        <v>0</v>
      </c>
      <c r="Q142" s="214">
        <v>0.00026</v>
      </c>
      <c r="R142" s="214">
        <f>Q142*H142</f>
        <v>0.014129959999999999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139</v>
      </c>
      <c r="AT142" s="216" t="s">
        <v>135</v>
      </c>
      <c r="AU142" s="216" t="s">
        <v>85</v>
      </c>
      <c r="AY142" s="18" t="s">
        <v>132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83</v>
      </c>
      <c r="BK142" s="217">
        <f>ROUND(I142*H142,2)</f>
        <v>0</v>
      </c>
      <c r="BL142" s="18" t="s">
        <v>139</v>
      </c>
      <c r="BM142" s="216" t="s">
        <v>228</v>
      </c>
    </row>
    <row r="143" spans="1:47" s="2" customFormat="1" ht="12">
      <c r="A143" s="39"/>
      <c r="B143" s="40"/>
      <c r="C143" s="41"/>
      <c r="D143" s="251" t="s">
        <v>156</v>
      </c>
      <c r="E143" s="41"/>
      <c r="F143" s="252" t="s">
        <v>229</v>
      </c>
      <c r="G143" s="41"/>
      <c r="H143" s="41"/>
      <c r="I143" s="253"/>
      <c r="J143" s="41"/>
      <c r="K143" s="41"/>
      <c r="L143" s="45"/>
      <c r="M143" s="254"/>
      <c r="N143" s="25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156</v>
      </c>
      <c r="AU143" s="18" t="s">
        <v>85</v>
      </c>
    </row>
    <row r="144" spans="1:65" s="2" customFormat="1" ht="24.15" customHeight="1">
      <c r="A144" s="39"/>
      <c r="B144" s="40"/>
      <c r="C144" s="205" t="s">
        <v>230</v>
      </c>
      <c r="D144" s="205" t="s">
        <v>135</v>
      </c>
      <c r="E144" s="206" t="s">
        <v>231</v>
      </c>
      <c r="F144" s="207" t="s">
        <v>232</v>
      </c>
      <c r="G144" s="208" t="s">
        <v>143</v>
      </c>
      <c r="H144" s="209">
        <v>22.19</v>
      </c>
      <c r="I144" s="210"/>
      <c r="J144" s="211">
        <f>ROUND(I144*H144,2)</f>
        <v>0</v>
      </c>
      <c r="K144" s="207" t="s">
        <v>154</v>
      </c>
      <c r="L144" s="45"/>
      <c r="M144" s="212" t="s">
        <v>19</v>
      </c>
      <c r="N144" s="213" t="s">
        <v>46</v>
      </c>
      <c r="O144" s="85"/>
      <c r="P144" s="214">
        <f>O144*H144</f>
        <v>0</v>
      </c>
      <c r="Q144" s="214">
        <v>0.00438</v>
      </c>
      <c r="R144" s="214">
        <f>Q144*H144</f>
        <v>0.0971922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139</v>
      </c>
      <c r="AT144" s="216" t="s">
        <v>135</v>
      </c>
      <c r="AU144" s="216" t="s">
        <v>85</v>
      </c>
      <c r="AY144" s="18" t="s">
        <v>132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139</v>
      </c>
      <c r="BM144" s="216" t="s">
        <v>233</v>
      </c>
    </row>
    <row r="145" spans="1:47" s="2" customFormat="1" ht="12">
      <c r="A145" s="39"/>
      <c r="B145" s="40"/>
      <c r="C145" s="41"/>
      <c r="D145" s="251" t="s">
        <v>156</v>
      </c>
      <c r="E145" s="41"/>
      <c r="F145" s="252" t="s">
        <v>234</v>
      </c>
      <c r="G145" s="41"/>
      <c r="H145" s="41"/>
      <c r="I145" s="253"/>
      <c r="J145" s="41"/>
      <c r="K145" s="41"/>
      <c r="L145" s="45"/>
      <c r="M145" s="254"/>
      <c r="N145" s="25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156</v>
      </c>
      <c r="AU145" s="18" t="s">
        <v>85</v>
      </c>
    </row>
    <row r="146" spans="1:51" s="13" customFormat="1" ht="12">
      <c r="A146" s="13"/>
      <c r="B146" s="218"/>
      <c r="C146" s="219"/>
      <c r="D146" s="220" t="s">
        <v>145</v>
      </c>
      <c r="E146" s="221" t="s">
        <v>19</v>
      </c>
      <c r="F146" s="222" t="s">
        <v>235</v>
      </c>
      <c r="G146" s="219"/>
      <c r="H146" s="221" t="s">
        <v>19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145</v>
      </c>
      <c r="AU146" s="228" t="s">
        <v>85</v>
      </c>
      <c r="AV146" s="13" t="s">
        <v>83</v>
      </c>
      <c r="AW146" s="13" t="s">
        <v>34</v>
      </c>
      <c r="AX146" s="13" t="s">
        <v>75</v>
      </c>
      <c r="AY146" s="228" t="s">
        <v>132</v>
      </c>
    </row>
    <row r="147" spans="1:51" s="14" customFormat="1" ht="12">
      <c r="A147" s="14"/>
      <c r="B147" s="229"/>
      <c r="C147" s="230"/>
      <c r="D147" s="220" t="s">
        <v>145</v>
      </c>
      <c r="E147" s="231" t="s">
        <v>19</v>
      </c>
      <c r="F147" s="232" t="s">
        <v>236</v>
      </c>
      <c r="G147" s="230"/>
      <c r="H147" s="233">
        <v>14.574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9" t="s">
        <v>145</v>
      </c>
      <c r="AU147" s="239" t="s">
        <v>85</v>
      </c>
      <c r="AV147" s="14" t="s">
        <v>85</v>
      </c>
      <c r="AW147" s="14" t="s">
        <v>34</v>
      </c>
      <c r="AX147" s="14" t="s">
        <v>75</v>
      </c>
      <c r="AY147" s="239" t="s">
        <v>132</v>
      </c>
    </row>
    <row r="148" spans="1:51" s="14" customFormat="1" ht="12">
      <c r="A148" s="14"/>
      <c r="B148" s="229"/>
      <c r="C148" s="230"/>
      <c r="D148" s="220" t="s">
        <v>145</v>
      </c>
      <c r="E148" s="231" t="s">
        <v>19</v>
      </c>
      <c r="F148" s="232" t="s">
        <v>237</v>
      </c>
      <c r="G148" s="230"/>
      <c r="H148" s="233">
        <v>7.616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9" t="s">
        <v>145</v>
      </c>
      <c r="AU148" s="239" t="s">
        <v>85</v>
      </c>
      <c r="AV148" s="14" t="s">
        <v>85</v>
      </c>
      <c r="AW148" s="14" t="s">
        <v>34</v>
      </c>
      <c r="AX148" s="14" t="s">
        <v>75</v>
      </c>
      <c r="AY148" s="239" t="s">
        <v>132</v>
      </c>
    </row>
    <row r="149" spans="1:51" s="15" customFormat="1" ht="12">
      <c r="A149" s="15"/>
      <c r="B149" s="240"/>
      <c r="C149" s="241"/>
      <c r="D149" s="220" t="s">
        <v>145</v>
      </c>
      <c r="E149" s="242" t="s">
        <v>19</v>
      </c>
      <c r="F149" s="243" t="s">
        <v>149</v>
      </c>
      <c r="G149" s="241"/>
      <c r="H149" s="244">
        <v>22.189999999999998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0" t="s">
        <v>145</v>
      </c>
      <c r="AU149" s="250" t="s">
        <v>85</v>
      </c>
      <c r="AV149" s="15" t="s">
        <v>139</v>
      </c>
      <c r="AW149" s="15" t="s">
        <v>34</v>
      </c>
      <c r="AX149" s="15" t="s">
        <v>83</v>
      </c>
      <c r="AY149" s="250" t="s">
        <v>132</v>
      </c>
    </row>
    <row r="150" spans="1:65" s="2" customFormat="1" ht="24.15" customHeight="1">
      <c r="A150" s="39"/>
      <c r="B150" s="40"/>
      <c r="C150" s="205" t="s">
        <v>238</v>
      </c>
      <c r="D150" s="205" t="s">
        <v>135</v>
      </c>
      <c r="E150" s="206" t="s">
        <v>239</v>
      </c>
      <c r="F150" s="207" t="s">
        <v>240</v>
      </c>
      <c r="G150" s="208" t="s">
        <v>143</v>
      </c>
      <c r="H150" s="209">
        <v>54.346</v>
      </c>
      <c r="I150" s="210"/>
      <c r="J150" s="211">
        <f>ROUND(I150*H150,2)</f>
        <v>0</v>
      </c>
      <c r="K150" s="207" t="s">
        <v>154</v>
      </c>
      <c r="L150" s="45"/>
      <c r="M150" s="212" t="s">
        <v>19</v>
      </c>
      <c r="N150" s="213" t="s">
        <v>46</v>
      </c>
      <c r="O150" s="85"/>
      <c r="P150" s="214">
        <f>O150*H150</f>
        <v>0</v>
      </c>
      <c r="Q150" s="214">
        <v>0.01838</v>
      </c>
      <c r="R150" s="214">
        <f>Q150*H150</f>
        <v>0.9988794799999999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139</v>
      </c>
      <c r="AT150" s="216" t="s">
        <v>135</v>
      </c>
      <c r="AU150" s="216" t="s">
        <v>85</v>
      </c>
      <c r="AY150" s="18" t="s">
        <v>132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139</v>
      </c>
      <c r="BM150" s="216" t="s">
        <v>241</v>
      </c>
    </row>
    <row r="151" spans="1:47" s="2" customFormat="1" ht="12">
      <c r="A151" s="39"/>
      <c r="B151" s="40"/>
      <c r="C151" s="41"/>
      <c r="D151" s="251" t="s">
        <v>156</v>
      </c>
      <c r="E151" s="41"/>
      <c r="F151" s="252" t="s">
        <v>242</v>
      </c>
      <c r="G151" s="41"/>
      <c r="H151" s="41"/>
      <c r="I151" s="253"/>
      <c r="J151" s="41"/>
      <c r="K151" s="41"/>
      <c r="L151" s="45"/>
      <c r="M151" s="254"/>
      <c r="N151" s="25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156</v>
      </c>
      <c r="AU151" s="18" t="s">
        <v>85</v>
      </c>
    </row>
    <row r="152" spans="1:51" s="14" customFormat="1" ht="12">
      <c r="A152" s="14"/>
      <c r="B152" s="229"/>
      <c r="C152" s="230"/>
      <c r="D152" s="220" t="s">
        <v>145</v>
      </c>
      <c r="E152" s="231" t="s">
        <v>19</v>
      </c>
      <c r="F152" s="232" t="s">
        <v>243</v>
      </c>
      <c r="G152" s="230"/>
      <c r="H152" s="233">
        <v>5.647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9" t="s">
        <v>145</v>
      </c>
      <c r="AU152" s="239" t="s">
        <v>85</v>
      </c>
      <c r="AV152" s="14" t="s">
        <v>85</v>
      </c>
      <c r="AW152" s="14" t="s">
        <v>34</v>
      </c>
      <c r="AX152" s="14" t="s">
        <v>75</v>
      </c>
      <c r="AY152" s="239" t="s">
        <v>132</v>
      </c>
    </row>
    <row r="153" spans="1:51" s="14" customFormat="1" ht="12">
      <c r="A153" s="14"/>
      <c r="B153" s="229"/>
      <c r="C153" s="230"/>
      <c r="D153" s="220" t="s">
        <v>145</v>
      </c>
      <c r="E153" s="231" t="s">
        <v>19</v>
      </c>
      <c r="F153" s="232" t="s">
        <v>244</v>
      </c>
      <c r="G153" s="230"/>
      <c r="H153" s="233">
        <v>3.256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9" t="s">
        <v>145</v>
      </c>
      <c r="AU153" s="239" t="s">
        <v>85</v>
      </c>
      <c r="AV153" s="14" t="s">
        <v>85</v>
      </c>
      <c r="AW153" s="14" t="s">
        <v>34</v>
      </c>
      <c r="AX153" s="14" t="s">
        <v>75</v>
      </c>
      <c r="AY153" s="239" t="s">
        <v>132</v>
      </c>
    </row>
    <row r="154" spans="1:51" s="14" customFormat="1" ht="12">
      <c r="A154" s="14"/>
      <c r="B154" s="229"/>
      <c r="C154" s="230"/>
      <c r="D154" s="220" t="s">
        <v>145</v>
      </c>
      <c r="E154" s="231" t="s">
        <v>19</v>
      </c>
      <c r="F154" s="232" t="s">
        <v>245</v>
      </c>
      <c r="G154" s="230"/>
      <c r="H154" s="233">
        <v>1.447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39" t="s">
        <v>145</v>
      </c>
      <c r="AU154" s="239" t="s">
        <v>85</v>
      </c>
      <c r="AV154" s="14" t="s">
        <v>85</v>
      </c>
      <c r="AW154" s="14" t="s">
        <v>34</v>
      </c>
      <c r="AX154" s="14" t="s">
        <v>75</v>
      </c>
      <c r="AY154" s="239" t="s">
        <v>132</v>
      </c>
    </row>
    <row r="155" spans="1:51" s="14" customFormat="1" ht="12">
      <c r="A155" s="14"/>
      <c r="B155" s="229"/>
      <c r="C155" s="230"/>
      <c r="D155" s="220" t="s">
        <v>145</v>
      </c>
      <c r="E155" s="231" t="s">
        <v>19</v>
      </c>
      <c r="F155" s="232" t="s">
        <v>246</v>
      </c>
      <c r="G155" s="230"/>
      <c r="H155" s="233">
        <v>9.592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9" t="s">
        <v>145</v>
      </c>
      <c r="AU155" s="239" t="s">
        <v>85</v>
      </c>
      <c r="AV155" s="14" t="s">
        <v>85</v>
      </c>
      <c r="AW155" s="14" t="s">
        <v>34</v>
      </c>
      <c r="AX155" s="14" t="s">
        <v>75</v>
      </c>
      <c r="AY155" s="239" t="s">
        <v>132</v>
      </c>
    </row>
    <row r="156" spans="1:51" s="14" customFormat="1" ht="12">
      <c r="A156" s="14"/>
      <c r="B156" s="229"/>
      <c r="C156" s="230"/>
      <c r="D156" s="220" t="s">
        <v>145</v>
      </c>
      <c r="E156" s="231" t="s">
        <v>19</v>
      </c>
      <c r="F156" s="232" t="s">
        <v>247</v>
      </c>
      <c r="G156" s="230"/>
      <c r="H156" s="233">
        <v>2.993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9" t="s">
        <v>145</v>
      </c>
      <c r="AU156" s="239" t="s">
        <v>85</v>
      </c>
      <c r="AV156" s="14" t="s">
        <v>85</v>
      </c>
      <c r="AW156" s="14" t="s">
        <v>34</v>
      </c>
      <c r="AX156" s="14" t="s">
        <v>75</v>
      </c>
      <c r="AY156" s="239" t="s">
        <v>132</v>
      </c>
    </row>
    <row r="157" spans="1:51" s="14" customFormat="1" ht="12">
      <c r="A157" s="14"/>
      <c r="B157" s="229"/>
      <c r="C157" s="230"/>
      <c r="D157" s="220" t="s">
        <v>145</v>
      </c>
      <c r="E157" s="231" t="s">
        <v>19</v>
      </c>
      <c r="F157" s="232" t="s">
        <v>248</v>
      </c>
      <c r="G157" s="230"/>
      <c r="H157" s="233">
        <v>9.048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9" t="s">
        <v>145</v>
      </c>
      <c r="AU157" s="239" t="s">
        <v>85</v>
      </c>
      <c r="AV157" s="14" t="s">
        <v>85</v>
      </c>
      <c r="AW157" s="14" t="s">
        <v>34</v>
      </c>
      <c r="AX157" s="14" t="s">
        <v>75</v>
      </c>
      <c r="AY157" s="239" t="s">
        <v>132</v>
      </c>
    </row>
    <row r="158" spans="1:51" s="14" customFormat="1" ht="12">
      <c r="A158" s="14"/>
      <c r="B158" s="229"/>
      <c r="C158" s="230"/>
      <c r="D158" s="220" t="s">
        <v>145</v>
      </c>
      <c r="E158" s="231" t="s">
        <v>19</v>
      </c>
      <c r="F158" s="232" t="s">
        <v>249</v>
      </c>
      <c r="G158" s="230"/>
      <c r="H158" s="233">
        <v>22.363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9" t="s">
        <v>145</v>
      </c>
      <c r="AU158" s="239" t="s">
        <v>85</v>
      </c>
      <c r="AV158" s="14" t="s">
        <v>85</v>
      </c>
      <c r="AW158" s="14" t="s">
        <v>34</v>
      </c>
      <c r="AX158" s="14" t="s">
        <v>75</v>
      </c>
      <c r="AY158" s="239" t="s">
        <v>132</v>
      </c>
    </row>
    <row r="159" spans="1:51" s="15" customFormat="1" ht="12">
      <c r="A159" s="15"/>
      <c r="B159" s="240"/>
      <c r="C159" s="241"/>
      <c r="D159" s="220" t="s">
        <v>145</v>
      </c>
      <c r="E159" s="242" t="s">
        <v>19</v>
      </c>
      <c r="F159" s="243" t="s">
        <v>149</v>
      </c>
      <c r="G159" s="241"/>
      <c r="H159" s="244">
        <v>54.346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0" t="s">
        <v>145</v>
      </c>
      <c r="AU159" s="250" t="s">
        <v>85</v>
      </c>
      <c r="AV159" s="15" t="s">
        <v>139</v>
      </c>
      <c r="AW159" s="15" t="s">
        <v>34</v>
      </c>
      <c r="AX159" s="15" t="s">
        <v>83</v>
      </c>
      <c r="AY159" s="250" t="s">
        <v>132</v>
      </c>
    </row>
    <row r="160" spans="1:65" s="2" customFormat="1" ht="21.75" customHeight="1">
      <c r="A160" s="39"/>
      <c r="B160" s="40"/>
      <c r="C160" s="205" t="s">
        <v>250</v>
      </c>
      <c r="D160" s="205" t="s">
        <v>135</v>
      </c>
      <c r="E160" s="206" t="s">
        <v>251</v>
      </c>
      <c r="F160" s="207" t="s">
        <v>252</v>
      </c>
      <c r="G160" s="208" t="s">
        <v>143</v>
      </c>
      <c r="H160" s="209">
        <v>27.5</v>
      </c>
      <c r="I160" s="210"/>
      <c r="J160" s="211">
        <f>ROUND(I160*H160,2)</f>
        <v>0</v>
      </c>
      <c r="K160" s="207" t="s">
        <v>154</v>
      </c>
      <c r="L160" s="45"/>
      <c r="M160" s="212" t="s">
        <v>19</v>
      </c>
      <c r="N160" s="213" t="s">
        <v>46</v>
      </c>
      <c r="O160" s="85"/>
      <c r="P160" s="214">
        <f>O160*H160</f>
        <v>0</v>
      </c>
      <c r="Q160" s="214">
        <v>0.00735</v>
      </c>
      <c r="R160" s="214">
        <f>Q160*H160</f>
        <v>0.202125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139</v>
      </c>
      <c r="AT160" s="216" t="s">
        <v>135</v>
      </c>
      <c r="AU160" s="216" t="s">
        <v>85</v>
      </c>
      <c r="AY160" s="18" t="s">
        <v>132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139</v>
      </c>
      <c r="BM160" s="216" t="s">
        <v>253</v>
      </c>
    </row>
    <row r="161" spans="1:47" s="2" customFormat="1" ht="12">
      <c r="A161" s="39"/>
      <c r="B161" s="40"/>
      <c r="C161" s="41"/>
      <c r="D161" s="251" t="s">
        <v>156</v>
      </c>
      <c r="E161" s="41"/>
      <c r="F161" s="252" t="s">
        <v>254</v>
      </c>
      <c r="G161" s="41"/>
      <c r="H161" s="41"/>
      <c r="I161" s="253"/>
      <c r="J161" s="41"/>
      <c r="K161" s="41"/>
      <c r="L161" s="45"/>
      <c r="M161" s="254"/>
      <c r="N161" s="25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156</v>
      </c>
      <c r="AU161" s="18" t="s">
        <v>85</v>
      </c>
    </row>
    <row r="162" spans="1:51" s="14" customFormat="1" ht="12">
      <c r="A162" s="14"/>
      <c r="B162" s="229"/>
      <c r="C162" s="230"/>
      <c r="D162" s="220" t="s">
        <v>145</v>
      </c>
      <c r="E162" s="231" t="s">
        <v>19</v>
      </c>
      <c r="F162" s="232" t="s">
        <v>255</v>
      </c>
      <c r="G162" s="230"/>
      <c r="H162" s="233">
        <v>27.5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9" t="s">
        <v>145</v>
      </c>
      <c r="AU162" s="239" t="s">
        <v>85</v>
      </c>
      <c r="AV162" s="14" t="s">
        <v>85</v>
      </c>
      <c r="AW162" s="14" t="s">
        <v>34</v>
      </c>
      <c r="AX162" s="14" t="s">
        <v>83</v>
      </c>
      <c r="AY162" s="239" t="s">
        <v>132</v>
      </c>
    </row>
    <row r="163" spans="1:65" s="2" customFormat="1" ht="24.15" customHeight="1">
      <c r="A163" s="39"/>
      <c r="B163" s="40"/>
      <c r="C163" s="205" t="s">
        <v>256</v>
      </c>
      <c r="D163" s="205" t="s">
        <v>135</v>
      </c>
      <c r="E163" s="206" t="s">
        <v>257</v>
      </c>
      <c r="F163" s="207" t="s">
        <v>258</v>
      </c>
      <c r="G163" s="208" t="s">
        <v>143</v>
      </c>
      <c r="H163" s="209">
        <v>0.982</v>
      </c>
      <c r="I163" s="210"/>
      <c r="J163" s="211">
        <f>ROUND(I163*H163,2)</f>
        <v>0</v>
      </c>
      <c r="K163" s="207" t="s">
        <v>154</v>
      </c>
      <c r="L163" s="45"/>
      <c r="M163" s="212" t="s">
        <v>19</v>
      </c>
      <c r="N163" s="213" t="s">
        <v>46</v>
      </c>
      <c r="O163" s="85"/>
      <c r="P163" s="214">
        <f>O163*H163</f>
        <v>0</v>
      </c>
      <c r="Q163" s="214">
        <v>0.0014</v>
      </c>
      <c r="R163" s="214">
        <f>Q163*H163</f>
        <v>0.0013748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139</v>
      </c>
      <c r="AT163" s="216" t="s">
        <v>135</v>
      </c>
      <c r="AU163" s="216" t="s">
        <v>85</v>
      </c>
      <c r="AY163" s="18" t="s">
        <v>132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83</v>
      </c>
      <c r="BK163" s="217">
        <f>ROUND(I163*H163,2)</f>
        <v>0</v>
      </c>
      <c r="BL163" s="18" t="s">
        <v>139</v>
      </c>
      <c r="BM163" s="216" t="s">
        <v>259</v>
      </c>
    </row>
    <row r="164" spans="1:47" s="2" customFormat="1" ht="12">
      <c r="A164" s="39"/>
      <c r="B164" s="40"/>
      <c r="C164" s="41"/>
      <c r="D164" s="251" t="s">
        <v>156</v>
      </c>
      <c r="E164" s="41"/>
      <c r="F164" s="252" t="s">
        <v>260</v>
      </c>
      <c r="G164" s="41"/>
      <c r="H164" s="41"/>
      <c r="I164" s="253"/>
      <c r="J164" s="41"/>
      <c r="K164" s="41"/>
      <c r="L164" s="45"/>
      <c r="M164" s="254"/>
      <c r="N164" s="25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156</v>
      </c>
      <c r="AU164" s="18" t="s">
        <v>85</v>
      </c>
    </row>
    <row r="165" spans="1:65" s="2" customFormat="1" ht="24.15" customHeight="1">
      <c r="A165" s="39"/>
      <c r="B165" s="40"/>
      <c r="C165" s="205" t="s">
        <v>7</v>
      </c>
      <c r="D165" s="205" t="s">
        <v>135</v>
      </c>
      <c r="E165" s="206" t="s">
        <v>261</v>
      </c>
      <c r="F165" s="207" t="s">
        <v>262</v>
      </c>
      <c r="G165" s="208" t="s">
        <v>143</v>
      </c>
      <c r="H165" s="209">
        <v>28.482</v>
      </c>
      <c r="I165" s="210"/>
      <c r="J165" s="211">
        <f>ROUND(I165*H165,2)</f>
        <v>0</v>
      </c>
      <c r="K165" s="207" t="s">
        <v>154</v>
      </c>
      <c r="L165" s="45"/>
      <c r="M165" s="212" t="s">
        <v>19</v>
      </c>
      <c r="N165" s="213" t="s">
        <v>46</v>
      </c>
      <c r="O165" s="85"/>
      <c r="P165" s="214">
        <f>O165*H165</f>
        <v>0</v>
      </c>
      <c r="Q165" s="214">
        <v>0.00438</v>
      </c>
      <c r="R165" s="214">
        <f>Q165*H165</f>
        <v>0.12475116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139</v>
      </c>
      <c r="AT165" s="216" t="s">
        <v>135</v>
      </c>
      <c r="AU165" s="216" t="s">
        <v>85</v>
      </c>
      <c r="AY165" s="18" t="s">
        <v>132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83</v>
      </c>
      <c r="BK165" s="217">
        <f>ROUND(I165*H165,2)</f>
        <v>0</v>
      </c>
      <c r="BL165" s="18" t="s">
        <v>139</v>
      </c>
      <c r="BM165" s="216" t="s">
        <v>263</v>
      </c>
    </row>
    <row r="166" spans="1:47" s="2" customFormat="1" ht="12">
      <c r="A166" s="39"/>
      <c r="B166" s="40"/>
      <c r="C166" s="41"/>
      <c r="D166" s="251" t="s">
        <v>156</v>
      </c>
      <c r="E166" s="41"/>
      <c r="F166" s="252" t="s">
        <v>264</v>
      </c>
      <c r="G166" s="41"/>
      <c r="H166" s="41"/>
      <c r="I166" s="253"/>
      <c r="J166" s="41"/>
      <c r="K166" s="41"/>
      <c r="L166" s="45"/>
      <c r="M166" s="254"/>
      <c r="N166" s="25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156</v>
      </c>
      <c r="AU166" s="18" t="s">
        <v>85</v>
      </c>
    </row>
    <row r="167" spans="1:51" s="14" customFormat="1" ht="12">
      <c r="A167" s="14"/>
      <c r="B167" s="229"/>
      <c r="C167" s="230"/>
      <c r="D167" s="220" t="s">
        <v>145</v>
      </c>
      <c r="E167" s="231" t="s">
        <v>19</v>
      </c>
      <c r="F167" s="232" t="s">
        <v>265</v>
      </c>
      <c r="G167" s="230"/>
      <c r="H167" s="233">
        <v>28.482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9" t="s">
        <v>145</v>
      </c>
      <c r="AU167" s="239" t="s">
        <v>85</v>
      </c>
      <c r="AV167" s="14" t="s">
        <v>85</v>
      </c>
      <c r="AW167" s="14" t="s">
        <v>34</v>
      </c>
      <c r="AX167" s="14" t="s">
        <v>83</v>
      </c>
      <c r="AY167" s="239" t="s">
        <v>132</v>
      </c>
    </row>
    <row r="168" spans="1:65" s="2" customFormat="1" ht="24.15" customHeight="1">
      <c r="A168" s="39"/>
      <c r="B168" s="40"/>
      <c r="C168" s="205" t="s">
        <v>266</v>
      </c>
      <c r="D168" s="205" t="s">
        <v>135</v>
      </c>
      <c r="E168" s="206" t="s">
        <v>267</v>
      </c>
      <c r="F168" s="207" t="s">
        <v>268</v>
      </c>
      <c r="G168" s="208" t="s">
        <v>269</v>
      </c>
      <c r="H168" s="209">
        <v>26.54</v>
      </c>
      <c r="I168" s="210"/>
      <c r="J168" s="211">
        <f>ROUND(I168*H168,2)</f>
        <v>0</v>
      </c>
      <c r="K168" s="207" t="s">
        <v>154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139</v>
      </c>
      <c r="AT168" s="216" t="s">
        <v>135</v>
      </c>
      <c r="AU168" s="216" t="s">
        <v>85</v>
      </c>
      <c r="AY168" s="18" t="s">
        <v>132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139</v>
      </c>
      <c r="BM168" s="216" t="s">
        <v>270</v>
      </c>
    </row>
    <row r="169" spans="1:47" s="2" customFormat="1" ht="12">
      <c r="A169" s="39"/>
      <c r="B169" s="40"/>
      <c r="C169" s="41"/>
      <c r="D169" s="251" t="s">
        <v>156</v>
      </c>
      <c r="E169" s="41"/>
      <c r="F169" s="252" t="s">
        <v>271</v>
      </c>
      <c r="G169" s="41"/>
      <c r="H169" s="41"/>
      <c r="I169" s="253"/>
      <c r="J169" s="41"/>
      <c r="K169" s="41"/>
      <c r="L169" s="45"/>
      <c r="M169" s="254"/>
      <c r="N169" s="25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156</v>
      </c>
      <c r="AU169" s="18" t="s">
        <v>85</v>
      </c>
    </row>
    <row r="170" spans="1:51" s="14" customFormat="1" ht="12">
      <c r="A170" s="14"/>
      <c r="B170" s="229"/>
      <c r="C170" s="230"/>
      <c r="D170" s="220" t="s">
        <v>145</v>
      </c>
      <c r="E170" s="231" t="s">
        <v>19</v>
      </c>
      <c r="F170" s="232" t="s">
        <v>272</v>
      </c>
      <c r="G170" s="230"/>
      <c r="H170" s="233">
        <v>26.54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145</v>
      </c>
      <c r="AU170" s="239" t="s">
        <v>85</v>
      </c>
      <c r="AV170" s="14" t="s">
        <v>85</v>
      </c>
      <c r="AW170" s="14" t="s">
        <v>34</v>
      </c>
      <c r="AX170" s="14" t="s">
        <v>83</v>
      </c>
      <c r="AY170" s="239" t="s">
        <v>132</v>
      </c>
    </row>
    <row r="171" spans="1:65" s="2" customFormat="1" ht="16.5" customHeight="1">
      <c r="A171" s="39"/>
      <c r="B171" s="40"/>
      <c r="C171" s="256" t="s">
        <v>273</v>
      </c>
      <c r="D171" s="256" t="s">
        <v>192</v>
      </c>
      <c r="E171" s="257" t="s">
        <v>274</v>
      </c>
      <c r="F171" s="258" t="s">
        <v>275</v>
      </c>
      <c r="G171" s="259" t="s">
        <v>269</v>
      </c>
      <c r="H171" s="260">
        <v>27.867</v>
      </c>
      <c r="I171" s="261"/>
      <c r="J171" s="262">
        <f>ROUND(I171*H171,2)</f>
        <v>0</v>
      </c>
      <c r="K171" s="258" t="s">
        <v>154</v>
      </c>
      <c r="L171" s="263"/>
      <c r="M171" s="264" t="s">
        <v>19</v>
      </c>
      <c r="N171" s="265" t="s">
        <v>46</v>
      </c>
      <c r="O171" s="85"/>
      <c r="P171" s="214">
        <f>O171*H171</f>
        <v>0</v>
      </c>
      <c r="Q171" s="214">
        <v>0.0001</v>
      </c>
      <c r="R171" s="214">
        <f>Q171*H171</f>
        <v>0.0027867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179</v>
      </c>
      <c r="AT171" s="216" t="s">
        <v>192</v>
      </c>
      <c r="AU171" s="216" t="s">
        <v>85</v>
      </c>
      <c r="AY171" s="18" t="s">
        <v>132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83</v>
      </c>
      <c r="BK171" s="217">
        <f>ROUND(I171*H171,2)</f>
        <v>0</v>
      </c>
      <c r="BL171" s="18" t="s">
        <v>139</v>
      </c>
      <c r="BM171" s="216" t="s">
        <v>276</v>
      </c>
    </row>
    <row r="172" spans="1:51" s="14" customFormat="1" ht="12">
      <c r="A172" s="14"/>
      <c r="B172" s="229"/>
      <c r="C172" s="230"/>
      <c r="D172" s="220" t="s">
        <v>145</v>
      </c>
      <c r="E172" s="230"/>
      <c r="F172" s="232" t="s">
        <v>277</v>
      </c>
      <c r="G172" s="230"/>
      <c r="H172" s="233">
        <v>27.867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145</v>
      </c>
      <c r="AU172" s="239" t="s">
        <v>85</v>
      </c>
      <c r="AV172" s="14" t="s">
        <v>85</v>
      </c>
      <c r="AW172" s="14" t="s">
        <v>4</v>
      </c>
      <c r="AX172" s="14" t="s">
        <v>83</v>
      </c>
      <c r="AY172" s="239" t="s">
        <v>132</v>
      </c>
    </row>
    <row r="173" spans="1:65" s="2" customFormat="1" ht="16.5" customHeight="1">
      <c r="A173" s="39"/>
      <c r="B173" s="40"/>
      <c r="C173" s="205" t="s">
        <v>278</v>
      </c>
      <c r="D173" s="205" t="s">
        <v>135</v>
      </c>
      <c r="E173" s="206" t="s">
        <v>279</v>
      </c>
      <c r="F173" s="207" t="s">
        <v>280</v>
      </c>
      <c r="G173" s="208" t="s">
        <v>269</v>
      </c>
      <c r="H173" s="209">
        <v>42.68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46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139</v>
      </c>
      <c r="AT173" s="216" t="s">
        <v>135</v>
      </c>
      <c r="AU173" s="216" t="s">
        <v>85</v>
      </c>
      <c r="AY173" s="18" t="s">
        <v>132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139</v>
      </c>
      <c r="BM173" s="216" t="s">
        <v>281</v>
      </c>
    </row>
    <row r="174" spans="1:51" s="14" customFormat="1" ht="12">
      <c r="A174" s="14"/>
      <c r="B174" s="229"/>
      <c r="C174" s="230"/>
      <c r="D174" s="220" t="s">
        <v>145</v>
      </c>
      <c r="E174" s="231" t="s">
        <v>19</v>
      </c>
      <c r="F174" s="232" t="s">
        <v>282</v>
      </c>
      <c r="G174" s="230"/>
      <c r="H174" s="233">
        <v>16.8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9" t="s">
        <v>145</v>
      </c>
      <c r="AU174" s="239" t="s">
        <v>85</v>
      </c>
      <c r="AV174" s="14" t="s">
        <v>85</v>
      </c>
      <c r="AW174" s="14" t="s">
        <v>34</v>
      </c>
      <c r="AX174" s="14" t="s">
        <v>75</v>
      </c>
      <c r="AY174" s="239" t="s">
        <v>132</v>
      </c>
    </row>
    <row r="175" spans="1:51" s="14" customFormat="1" ht="12">
      <c r="A175" s="14"/>
      <c r="B175" s="229"/>
      <c r="C175" s="230"/>
      <c r="D175" s="220" t="s">
        <v>145</v>
      </c>
      <c r="E175" s="231" t="s">
        <v>19</v>
      </c>
      <c r="F175" s="232" t="s">
        <v>283</v>
      </c>
      <c r="G175" s="230"/>
      <c r="H175" s="233">
        <v>25.88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9" t="s">
        <v>145</v>
      </c>
      <c r="AU175" s="239" t="s">
        <v>85</v>
      </c>
      <c r="AV175" s="14" t="s">
        <v>85</v>
      </c>
      <c r="AW175" s="14" t="s">
        <v>34</v>
      </c>
      <c r="AX175" s="14" t="s">
        <v>75</v>
      </c>
      <c r="AY175" s="239" t="s">
        <v>132</v>
      </c>
    </row>
    <row r="176" spans="1:51" s="15" customFormat="1" ht="12">
      <c r="A176" s="15"/>
      <c r="B176" s="240"/>
      <c r="C176" s="241"/>
      <c r="D176" s="220" t="s">
        <v>145</v>
      </c>
      <c r="E176" s="242" t="s">
        <v>19</v>
      </c>
      <c r="F176" s="243" t="s">
        <v>149</v>
      </c>
      <c r="G176" s="241"/>
      <c r="H176" s="244">
        <v>42.68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0" t="s">
        <v>145</v>
      </c>
      <c r="AU176" s="250" t="s">
        <v>85</v>
      </c>
      <c r="AV176" s="15" t="s">
        <v>139</v>
      </c>
      <c r="AW176" s="15" t="s">
        <v>34</v>
      </c>
      <c r="AX176" s="15" t="s">
        <v>83</v>
      </c>
      <c r="AY176" s="250" t="s">
        <v>132</v>
      </c>
    </row>
    <row r="177" spans="1:65" s="2" customFormat="1" ht="16.5" customHeight="1">
      <c r="A177" s="39"/>
      <c r="B177" s="40"/>
      <c r="C177" s="256" t="s">
        <v>284</v>
      </c>
      <c r="D177" s="256" t="s">
        <v>192</v>
      </c>
      <c r="E177" s="257" t="s">
        <v>285</v>
      </c>
      <c r="F177" s="258" t="s">
        <v>286</v>
      </c>
      <c r="G177" s="259" t="s">
        <v>269</v>
      </c>
      <c r="H177" s="260">
        <v>44.814</v>
      </c>
      <c r="I177" s="261"/>
      <c r="J177" s="262">
        <f>ROUND(I177*H177,2)</f>
        <v>0</v>
      </c>
      <c r="K177" s="258" t="s">
        <v>154</v>
      </c>
      <c r="L177" s="263"/>
      <c r="M177" s="264" t="s">
        <v>19</v>
      </c>
      <c r="N177" s="265" t="s">
        <v>46</v>
      </c>
      <c r="O177" s="85"/>
      <c r="P177" s="214">
        <f>O177*H177</f>
        <v>0</v>
      </c>
      <c r="Q177" s="214">
        <v>0.0003</v>
      </c>
      <c r="R177" s="214">
        <f>Q177*H177</f>
        <v>0.013444199999999998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179</v>
      </c>
      <c r="AT177" s="216" t="s">
        <v>192</v>
      </c>
      <c r="AU177" s="216" t="s">
        <v>85</v>
      </c>
      <c r="AY177" s="18" t="s">
        <v>132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83</v>
      </c>
      <c r="BK177" s="217">
        <f>ROUND(I177*H177,2)</f>
        <v>0</v>
      </c>
      <c r="BL177" s="18" t="s">
        <v>139</v>
      </c>
      <c r="BM177" s="216" t="s">
        <v>287</v>
      </c>
    </row>
    <row r="178" spans="1:51" s="14" customFormat="1" ht="12">
      <c r="A178" s="14"/>
      <c r="B178" s="229"/>
      <c r="C178" s="230"/>
      <c r="D178" s="220" t="s">
        <v>145</v>
      </c>
      <c r="E178" s="230"/>
      <c r="F178" s="232" t="s">
        <v>288</v>
      </c>
      <c r="G178" s="230"/>
      <c r="H178" s="233">
        <v>44.814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9" t="s">
        <v>145</v>
      </c>
      <c r="AU178" s="239" t="s">
        <v>85</v>
      </c>
      <c r="AV178" s="14" t="s">
        <v>85</v>
      </c>
      <c r="AW178" s="14" t="s">
        <v>4</v>
      </c>
      <c r="AX178" s="14" t="s">
        <v>83</v>
      </c>
      <c r="AY178" s="239" t="s">
        <v>132</v>
      </c>
    </row>
    <row r="179" spans="1:65" s="2" customFormat="1" ht="24.15" customHeight="1">
      <c r="A179" s="39"/>
      <c r="B179" s="40"/>
      <c r="C179" s="205" t="s">
        <v>289</v>
      </c>
      <c r="D179" s="205" t="s">
        <v>135</v>
      </c>
      <c r="E179" s="206" t="s">
        <v>290</v>
      </c>
      <c r="F179" s="207" t="s">
        <v>291</v>
      </c>
      <c r="G179" s="208" t="s">
        <v>143</v>
      </c>
      <c r="H179" s="209">
        <v>27.5</v>
      </c>
      <c r="I179" s="210"/>
      <c r="J179" s="211">
        <f>ROUND(I179*H179,2)</f>
        <v>0</v>
      </c>
      <c r="K179" s="207" t="s">
        <v>154</v>
      </c>
      <c r="L179" s="45"/>
      <c r="M179" s="212" t="s">
        <v>19</v>
      </c>
      <c r="N179" s="213" t="s">
        <v>46</v>
      </c>
      <c r="O179" s="85"/>
      <c r="P179" s="214">
        <f>O179*H179</f>
        <v>0</v>
      </c>
      <c r="Q179" s="214">
        <v>0.02636</v>
      </c>
      <c r="R179" s="214">
        <f>Q179*H179</f>
        <v>0.7249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139</v>
      </c>
      <c r="AT179" s="216" t="s">
        <v>135</v>
      </c>
      <c r="AU179" s="216" t="s">
        <v>85</v>
      </c>
      <c r="AY179" s="18" t="s">
        <v>132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139</v>
      </c>
      <c r="BM179" s="216" t="s">
        <v>292</v>
      </c>
    </row>
    <row r="180" spans="1:47" s="2" customFormat="1" ht="12">
      <c r="A180" s="39"/>
      <c r="B180" s="40"/>
      <c r="C180" s="41"/>
      <c r="D180" s="251" t="s">
        <v>156</v>
      </c>
      <c r="E180" s="41"/>
      <c r="F180" s="252" t="s">
        <v>293</v>
      </c>
      <c r="G180" s="41"/>
      <c r="H180" s="41"/>
      <c r="I180" s="253"/>
      <c r="J180" s="41"/>
      <c r="K180" s="41"/>
      <c r="L180" s="45"/>
      <c r="M180" s="254"/>
      <c r="N180" s="255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156</v>
      </c>
      <c r="AU180" s="18" t="s">
        <v>85</v>
      </c>
    </row>
    <row r="181" spans="1:65" s="2" customFormat="1" ht="24.15" customHeight="1">
      <c r="A181" s="39"/>
      <c r="B181" s="40"/>
      <c r="C181" s="205" t="s">
        <v>294</v>
      </c>
      <c r="D181" s="205" t="s">
        <v>135</v>
      </c>
      <c r="E181" s="206" t="s">
        <v>295</v>
      </c>
      <c r="F181" s="207" t="s">
        <v>296</v>
      </c>
      <c r="G181" s="208" t="s">
        <v>143</v>
      </c>
      <c r="H181" s="209">
        <v>0.982</v>
      </c>
      <c r="I181" s="210"/>
      <c r="J181" s="211">
        <f>ROUND(I181*H181,2)</f>
        <v>0</v>
      </c>
      <c r="K181" s="207" t="s">
        <v>154</v>
      </c>
      <c r="L181" s="45"/>
      <c r="M181" s="212" t="s">
        <v>19</v>
      </c>
      <c r="N181" s="213" t="s">
        <v>46</v>
      </c>
      <c r="O181" s="85"/>
      <c r="P181" s="214">
        <f>O181*H181</f>
        <v>0</v>
      </c>
      <c r="Q181" s="214">
        <v>0.01146</v>
      </c>
      <c r="R181" s="214">
        <f>Q181*H181</f>
        <v>0.01125372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139</v>
      </c>
      <c r="AT181" s="216" t="s">
        <v>135</v>
      </c>
      <c r="AU181" s="216" t="s">
        <v>85</v>
      </c>
      <c r="AY181" s="18" t="s">
        <v>132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83</v>
      </c>
      <c r="BK181" s="217">
        <f>ROUND(I181*H181,2)</f>
        <v>0</v>
      </c>
      <c r="BL181" s="18" t="s">
        <v>139</v>
      </c>
      <c r="BM181" s="216" t="s">
        <v>297</v>
      </c>
    </row>
    <row r="182" spans="1:47" s="2" customFormat="1" ht="12">
      <c r="A182" s="39"/>
      <c r="B182" s="40"/>
      <c r="C182" s="41"/>
      <c r="D182" s="251" t="s">
        <v>156</v>
      </c>
      <c r="E182" s="41"/>
      <c r="F182" s="252" t="s">
        <v>298</v>
      </c>
      <c r="G182" s="41"/>
      <c r="H182" s="41"/>
      <c r="I182" s="253"/>
      <c r="J182" s="41"/>
      <c r="K182" s="41"/>
      <c r="L182" s="45"/>
      <c r="M182" s="254"/>
      <c r="N182" s="255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156</v>
      </c>
      <c r="AU182" s="18" t="s">
        <v>85</v>
      </c>
    </row>
    <row r="183" spans="1:65" s="2" customFormat="1" ht="24.15" customHeight="1">
      <c r="A183" s="39"/>
      <c r="B183" s="40"/>
      <c r="C183" s="205" t="s">
        <v>299</v>
      </c>
      <c r="D183" s="205" t="s">
        <v>135</v>
      </c>
      <c r="E183" s="206" t="s">
        <v>300</v>
      </c>
      <c r="F183" s="207" t="s">
        <v>301</v>
      </c>
      <c r="G183" s="208" t="s">
        <v>143</v>
      </c>
      <c r="H183" s="209">
        <v>0.982</v>
      </c>
      <c r="I183" s="210"/>
      <c r="J183" s="211">
        <f>ROUND(I183*H183,2)</f>
        <v>0</v>
      </c>
      <c r="K183" s="207" t="s">
        <v>154</v>
      </c>
      <c r="L183" s="45"/>
      <c r="M183" s="212" t="s">
        <v>19</v>
      </c>
      <c r="N183" s="213" t="s">
        <v>46</v>
      </c>
      <c r="O183" s="85"/>
      <c r="P183" s="214">
        <f>O183*H183</f>
        <v>0</v>
      </c>
      <c r="Q183" s="214">
        <v>0.0032</v>
      </c>
      <c r="R183" s="214">
        <f>Q183*H183</f>
        <v>0.0031424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139</v>
      </c>
      <c r="AT183" s="216" t="s">
        <v>135</v>
      </c>
      <c r="AU183" s="216" t="s">
        <v>85</v>
      </c>
      <c r="AY183" s="18" t="s">
        <v>132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83</v>
      </c>
      <c r="BK183" s="217">
        <f>ROUND(I183*H183,2)</f>
        <v>0</v>
      </c>
      <c r="BL183" s="18" t="s">
        <v>139</v>
      </c>
      <c r="BM183" s="216" t="s">
        <v>302</v>
      </c>
    </row>
    <row r="184" spans="1:47" s="2" customFormat="1" ht="12">
      <c r="A184" s="39"/>
      <c r="B184" s="40"/>
      <c r="C184" s="41"/>
      <c r="D184" s="251" t="s">
        <v>156</v>
      </c>
      <c r="E184" s="41"/>
      <c r="F184" s="252" t="s">
        <v>303</v>
      </c>
      <c r="G184" s="41"/>
      <c r="H184" s="41"/>
      <c r="I184" s="253"/>
      <c r="J184" s="41"/>
      <c r="K184" s="41"/>
      <c r="L184" s="45"/>
      <c r="M184" s="254"/>
      <c r="N184" s="255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156</v>
      </c>
      <c r="AU184" s="18" t="s">
        <v>85</v>
      </c>
    </row>
    <row r="185" spans="1:65" s="2" customFormat="1" ht="24.15" customHeight="1">
      <c r="A185" s="39"/>
      <c r="B185" s="40"/>
      <c r="C185" s="205" t="s">
        <v>304</v>
      </c>
      <c r="D185" s="205" t="s">
        <v>135</v>
      </c>
      <c r="E185" s="206" t="s">
        <v>305</v>
      </c>
      <c r="F185" s="207" t="s">
        <v>306</v>
      </c>
      <c r="G185" s="208" t="s">
        <v>143</v>
      </c>
      <c r="H185" s="209">
        <v>69.736</v>
      </c>
      <c r="I185" s="210"/>
      <c r="J185" s="211">
        <f>ROUND(I185*H185,2)</f>
        <v>0</v>
      </c>
      <c r="K185" s="207" t="s">
        <v>154</v>
      </c>
      <c r="L185" s="45"/>
      <c r="M185" s="212" t="s">
        <v>19</v>
      </c>
      <c r="N185" s="213" t="s">
        <v>46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139</v>
      </c>
      <c r="AT185" s="216" t="s">
        <v>135</v>
      </c>
      <c r="AU185" s="216" t="s">
        <v>85</v>
      </c>
      <c r="AY185" s="18" t="s">
        <v>132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139</v>
      </c>
      <c r="BM185" s="216" t="s">
        <v>307</v>
      </c>
    </row>
    <row r="186" spans="1:47" s="2" customFormat="1" ht="12">
      <c r="A186" s="39"/>
      <c r="B186" s="40"/>
      <c r="C186" s="41"/>
      <c r="D186" s="251" t="s">
        <v>156</v>
      </c>
      <c r="E186" s="41"/>
      <c r="F186" s="252" t="s">
        <v>308</v>
      </c>
      <c r="G186" s="41"/>
      <c r="H186" s="41"/>
      <c r="I186" s="253"/>
      <c r="J186" s="41"/>
      <c r="K186" s="41"/>
      <c r="L186" s="45"/>
      <c r="M186" s="254"/>
      <c r="N186" s="25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156</v>
      </c>
      <c r="AU186" s="18" t="s">
        <v>85</v>
      </c>
    </row>
    <row r="187" spans="1:51" s="13" customFormat="1" ht="12">
      <c r="A187" s="13"/>
      <c r="B187" s="218"/>
      <c r="C187" s="219"/>
      <c r="D187" s="220" t="s">
        <v>145</v>
      </c>
      <c r="E187" s="221" t="s">
        <v>19</v>
      </c>
      <c r="F187" s="222" t="s">
        <v>309</v>
      </c>
      <c r="G187" s="219"/>
      <c r="H187" s="221" t="s">
        <v>19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8" t="s">
        <v>145</v>
      </c>
      <c r="AU187" s="228" t="s">
        <v>85</v>
      </c>
      <c r="AV187" s="13" t="s">
        <v>83</v>
      </c>
      <c r="AW187" s="13" t="s">
        <v>34</v>
      </c>
      <c r="AX187" s="13" t="s">
        <v>75</v>
      </c>
      <c r="AY187" s="228" t="s">
        <v>132</v>
      </c>
    </row>
    <row r="188" spans="1:51" s="14" customFormat="1" ht="12">
      <c r="A188" s="14"/>
      <c r="B188" s="229"/>
      <c r="C188" s="230"/>
      <c r="D188" s="220" t="s">
        <v>145</v>
      </c>
      <c r="E188" s="231" t="s">
        <v>19</v>
      </c>
      <c r="F188" s="232" t="s">
        <v>310</v>
      </c>
      <c r="G188" s="230"/>
      <c r="H188" s="233">
        <v>30.016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145</v>
      </c>
      <c r="AU188" s="239" t="s">
        <v>85</v>
      </c>
      <c r="AV188" s="14" t="s">
        <v>85</v>
      </c>
      <c r="AW188" s="14" t="s">
        <v>34</v>
      </c>
      <c r="AX188" s="14" t="s">
        <v>75</v>
      </c>
      <c r="AY188" s="239" t="s">
        <v>132</v>
      </c>
    </row>
    <row r="189" spans="1:51" s="14" customFormat="1" ht="12">
      <c r="A189" s="14"/>
      <c r="B189" s="229"/>
      <c r="C189" s="230"/>
      <c r="D189" s="220" t="s">
        <v>145</v>
      </c>
      <c r="E189" s="231" t="s">
        <v>19</v>
      </c>
      <c r="F189" s="232" t="s">
        <v>311</v>
      </c>
      <c r="G189" s="230"/>
      <c r="H189" s="233">
        <v>19.72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9" t="s">
        <v>145</v>
      </c>
      <c r="AU189" s="239" t="s">
        <v>85</v>
      </c>
      <c r="AV189" s="14" t="s">
        <v>85</v>
      </c>
      <c r="AW189" s="14" t="s">
        <v>34</v>
      </c>
      <c r="AX189" s="14" t="s">
        <v>75</v>
      </c>
      <c r="AY189" s="239" t="s">
        <v>132</v>
      </c>
    </row>
    <row r="190" spans="1:51" s="14" customFormat="1" ht="12">
      <c r="A190" s="14"/>
      <c r="B190" s="229"/>
      <c r="C190" s="230"/>
      <c r="D190" s="220" t="s">
        <v>145</v>
      </c>
      <c r="E190" s="231" t="s">
        <v>19</v>
      </c>
      <c r="F190" s="232" t="s">
        <v>256</v>
      </c>
      <c r="G190" s="230"/>
      <c r="H190" s="233">
        <v>20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9" t="s">
        <v>145</v>
      </c>
      <c r="AU190" s="239" t="s">
        <v>85</v>
      </c>
      <c r="AV190" s="14" t="s">
        <v>85</v>
      </c>
      <c r="AW190" s="14" t="s">
        <v>34</v>
      </c>
      <c r="AX190" s="14" t="s">
        <v>75</v>
      </c>
      <c r="AY190" s="239" t="s">
        <v>132</v>
      </c>
    </row>
    <row r="191" spans="1:51" s="15" customFormat="1" ht="12">
      <c r="A191" s="15"/>
      <c r="B191" s="240"/>
      <c r="C191" s="241"/>
      <c r="D191" s="220" t="s">
        <v>145</v>
      </c>
      <c r="E191" s="242" t="s">
        <v>19</v>
      </c>
      <c r="F191" s="243" t="s">
        <v>149</v>
      </c>
      <c r="G191" s="241"/>
      <c r="H191" s="244">
        <v>69.73599999999999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0" t="s">
        <v>145</v>
      </c>
      <c r="AU191" s="250" t="s">
        <v>85</v>
      </c>
      <c r="AV191" s="15" t="s">
        <v>139</v>
      </c>
      <c r="AW191" s="15" t="s">
        <v>34</v>
      </c>
      <c r="AX191" s="15" t="s">
        <v>83</v>
      </c>
      <c r="AY191" s="250" t="s">
        <v>132</v>
      </c>
    </row>
    <row r="192" spans="1:65" s="2" customFormat="1" ht="21.75" customHeight="1">
      <c r="A192" s="39"/>
      <c r="B192" s="40"/>
      <c r="C192" s="205" t="s">
        <v>312</v>
      </c>
      <c r="D192" s="205" t="s">
        <v>135</v>
      </c>
      <c r="E192" s="206" t="s">
        <v>313</v>
      </c>
      <c r="F192" s="207" t="s">
        <v>314</v>
      </c>
      <c r="G192" s="208" t="s">
        <v>153</v>
      </c>
      <c r="H192" s="209">
        <v>0.213</v>
      </c>
      <c r="I192" s="210"/>
      <c r="J192" s="211">
        <f>ROUND(I192*H192,2)</f>
        <v>0</v>
      </c>
      <c r="K192" s="207" t="s">
        <v>154</v>
      </c>
      <c r="L192" s="45"/>
      <c r="M192" s="212" t="s">
        <v>19</v>
      </c>
      <c r="N192" s="213" t="s">
        <v>46</v>
      </c>
      <c r="O192" s="85"/>
      <c r="P192" s="214">
        <f>O192*H192</f>
        <v>0</v>
      </c>
      <c r="Q192" s="214">
        <v>2.50187</v>
      </c>
      <c r="R192" s="214">
        <f>Q192*H192</f>
        <v>0.53289831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139</v>
      </c>
      <c r="AT192" s="216" t="s">
        <v>135</v>
      </c>
      <c r="AU192" s="216" t="s">
        <v>85</v>
      </c>
      <c r="AY192" s="18" t="s">
        <v>132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83</v>
      </c>
      <c r="BK192" s="217">
        <f>ROUND(I192*H192,2)</f>
        <v>0</v>
      </c>
      <c r="BL192" s="18" t="s">
        <v>139</v>
      </c>
      <c r="BM192" s="216" t="s">
        <v>315</v>
      </c>
    </row>
    <row r="193" spans="1:47" s="2" customFormat="1" ht="12">
      <c r="A193" s="39"/>
      <c r="B193" s="40"/>
      <c r="C193" s="41"/>
      <c r="D193" s="251" t="s">
        <v>156</v>
      </c>
      <c r="E193" s="41"/>
      <c r="F193" s="252" t="s">
        <v>316</v>
      </c>
      <c r="G193" s="41"/>
      <c r="H193" s="41"/>
      <c r="I193" s="253"/>
      <c r="J193" s="41"/>
      <c r="K193" s="41"/>
      <c r="L193" s="45"/>
      <c r="M193" s="254"/>
      <c r="N193" s="25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156</v>
      </c>
      <c r="AU193" s="18" t="s">
        <v>85</v>
      </c>
    </row>
    <row r="194" spans="1:51" s="14" customFormat="1" ht="12">
      <c r="A194" s="14"/>
      <c r="B194" s="229"/>
      <c r="C194" s="230"/>
      <c r="D194" s="220" t="s">
        <v>145</v>
      </c>
      <c r="E194" s="231" t="s">
        <v>19</v>
      </c>
      <c r="F194" s="232" t="s">
        <v>317</v>
      </c>
      <c r="G194" s="230"/>
      <c r="H194" s="233">
        <v>0.213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9" t="s">
        <v>145</v>
      </c>
      <c r="AU194" s="239" t="s">
        <v>85</v>
      </c>
      <c r="AV194" s="14" t="s">
        <v>85</v>
      </c>
      <c r="AW194" s="14" t="s">
        <v>34</v>
      </c>
      <c r="AX194" s="14" t="s">
        <v>83</v>
      </c>
      <c r="AY194" s="239" t="s">
        <v>132</v>
      </c>
    </row>
    <row r="195" spans="1:65" s="2" customFormat="1" ht="24.15" customHeight="1">
      <c r="A195" s="39"/>
      <c r="B195" s="40"/>
      <c r="C195" s="205" t="s">
        <v>318</v>
      </c>
      <c r="D195" s="205" t="s">
        <v>135</v>
      </c>
      <c r="E195" s="206" t="s">
        <v>319</v>
      </c>
      <c r="F195" s="207" t="s">
        <v>320</v>
      </c>
      <c r="G195" s="208" t="s">
        <v>153</v>
      </c>
      <c r="H195" s="209">
        <v>0.213</v>
      </c>
      <c r="I195" s="210"/>
      <c r="J195" s="211">
        <f>ROUND(I195*H195,2)</f>
        <v>0</v>
      </c>
      <c r="K195" s="207" t="s">
        <v>154</v>
      </c>
      <c r="L195" s="45"/>
      <c r="M195" s="212" t="s">
        <v>19</v>
      </c>
      <c r="N195" s="213" t="s">
        <v>46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139</v>
      </c>
      <c r="AT195" s="216" t="s">
        <v>135</v>
      </c>
      <c r="AU195" s="216" t="s">
        <v>85</v>
      </c>
      <c r="AY195" s="18" t="s">
        <v>132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83</v>
      </c>
      <c r="BK195" s="217">
        <f>ROUND(I195*H195,2)</f>
        <v>0</v>
      </c>
      <c r="BL195" s="18" t="s">
        <v>139</v>
      </c>
      <c r="BM195" s="216" t="s">
        <v>321</v>
      </c>
    </row>
    <row r="196" spans="1:47" s="2" customFormat="1" ht="12">
      <c r="A196" s="39"/>
      <c r="B196" s="40"/>
      <c r="C196" s="41"/>
      <c r="D196" s="251" t="s">
        <v>156</v>
      </c>
      <c r="E196" s="41"/>
      <c r="F196" s="252" t="s">
        <v>322</v>
      </c>
      <c r="G196" s="41"/>
      <c r="H196" s="41"/>
      <c r="I196" s="253"/>
      <c r="J196" s="41"/>
      <c r="K196" s="41"/>
      <c r="L196" s="45"/>
      <c r="M196" s="254"/>
      <c r="N196" s="25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156</v>
      </c>
      <c r="AU196" s="18" t="s">
        <v>85</v>
      </c>
    </row>
    <row r="197" spans="1:65" s="2" customFormat="1" ht="21.75" customHeight="1">
      <c r="A197" s="39"/>
      <c r="B197" s="40"/>
      <c r="C197" s="205" t="s">
        <v>323</v>
      </c>
      <c r="D197" s="205" t="s">
        <v>135</v>
      </c>
      <c r="E197" s="206" t="s">
        <v>324</v>
      </c>
      <c r="F197" s="207" t="s">
        <v>325</v>
      </c>
      <c r="G197" s="208" t="s">
        <v>153</v>
      </c>
      <c r="H197" s="209">
        <v>0.213</v>
      </c>
      <c r="I197" s="210"/>
      <c r="J197" s="211">
        <f>ROUND(I197*H197,2)</f>
        <v>0</v>
      </c>
      <c r="K197" s="207" t="s">
        <v>154</v>
      </c>
      <c r="L197" s="45"/>
      <c r="M197" s="212" t="s">
        <v>19</v>
      </c>
      <c r="N197" s="213" t="s">
        <v>46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139</v>
      </c>
      <c r="AT197" s="216" t="s">
        <v>135</v>
      </c>
      <c r="AU197" s="216" t="s">
        <v>85</v>
      </c>
      <c r="AY197" s="18" t="s">
        <v>132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139</v>
      </c>
      <c r="BM197" s="216" t="s">
        <v>326</v>
      </c>
    </row>
    <row r="198" spans="1:47" s="2" customFormat="1" ht="12">
      <c r="A198" s="39"/>
      <c r="B198" s="40"/>
      <c r="C198" s="41"/>
      <c r="D198" s="251" t="s">
        <v>156</v>
      </c>
      <c r="E198" s="41"/>
      <c r="F198" s="252" t="s">
        <v>327</v>
      </c>
      <c r="G198" s="41"/>
      <c r="H198" s="41"/>
      <c r="I198" s="253"/>
      <c r="J198" s="41"/>
      <c r="K198" s="41"/>
      <c r="L198" s="45"/>
      <c r="M198" s="254"/>
      <c r="N198" s="25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156</v>
      </c>
      <c r="AU198" s="18" t="s">
        <v>85</v>
      </c>
    </row>
    <row r="199" spans="1:65" s="2" customFormat="1" ht="16.5" customHeight="1">
      <c r="A199" s="39"/>
      <c r="B199" s="40"/>
      <c r="C199" s="205" t="s">
        <v>328</v>
      </c>
      <c r="D199" s="205" t="s">
        <v>135</v>
      </c>
      <c r="E199" s="206" t="s">
        <v>329</v>
      </c>
      <c r="F199" s="207" t="s">
        <v>330</v>
      </c>
      <c r="G199" s="208" t="s">
        <v>182</v>
      </c>
      <c r="H199" s="209">
        <v>0.007</v>
      </c>
      <c r="I199" s="210"/>
      <c r="J199" s="211">
        <f>ROUND(I199*H199,2)</f>
        <v>0</v>
      </c>
      <c r="K199" s="207" t="s">
        <v>154</v>
      </c>
      <c r="L199" s="45"/>
      <c r="M199" s="212" t="s">
        <v>19</v>
      </c>
      <c r="N199" s="213" t="s">
        <v>46</v>
      </c>
      <c r="O199" s="85"/>
      <c r="P199" s="214">
        <f>O199*H199</f>
        <v>0</v>
      </c>
      <c r="Q199" s="214">
        <v>1.06277</v>
      </c>
      <c r="R199" s="214">
        <f>Q199*H199</f>
        <v>0.00743939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139</v>
      </c>
      <c r="AT199" s="216" t="s">
        <v>135</v>
      </c>
      <c r="AU199" s="216" t="s">
        <v>85</v>
      </c>
      <c r="AY199" s="18" t="s">
        <v>132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83</v>
      </c>
      <c r="BK199" s="217">
        <f>ROUND(I199*H199,2)</f>
        <v>0</v>
      </c>
      <c r="BL199" s="18" t="s">
        <v>139</v>
      </c>
      <c r="BM199" s="216" t="s">
        <v>331</v>
      </c>
    </row>
    <row r="200" spans="1:47" s="2" customFormat="1" ht="12">
      <c r="A200" s="39"/>
      <c r="B200" s="40"/>
      <c r="C200" s="41"/>
      <c r="D200" s="251" t="s">
        <v>156</v>
      </c>
      <c r="E200" s="41"/>
      <c r="F200" s="252" t="s">
        <v>332</v>
      </c>
      <c r="G200" s="41"/>
      <c r="H200" s="41"/>
      <c r="I200" s="253"/>
      <c r="J200" s="41"/>
      <c r="K200" s="41"/>
      <c r="L200" s="45"/>
      <c r="M200" s="254"/>
      <c r="N200" s="255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156</v>
      </c>
      <c r="AU200" s="18" t="s">
        <v>85</v>
      </c>
    </row>
    <row r="201" spans="1:51" s="14" customFormat="1" ht="12">
      <c r="A201" s="14"/>
      <c r="B201" s="229"/>
      <c r="C201" s="230"/>
      <c r="D201" s="220" t="s">
        <v>145</v>
      </c>
      <c r="E201" s="231" t="s">
        <v>19</v>
      </c>
      <c r="F201" s="232" t="s">
        <v>333</v>
      </c>
      <c r="G201" s="230"/>
      <c r="H201" s="233">
        <v>0.007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39" t="s">
        <v>145</v>
      </c>
      <c r="AU201" s="239" t="s">
        <v>85</v>
      </c>
      <c r="AV201" s="14" t="s">
        <v>85</v>
      </c>
      <c r="AW201" s="14" t="s">
        <v>34</v>
      </c>
      <c r="AX201" s="14" t="s">
        <v>83</v>
      </c>
      <c r="AY201" s="239" t="s">
        <v>132</v>
      </c>
    </row>
    <row r="202" spans="1:65" s="2" customFormat="1" ht="21.75" customHeight="1">
      <c r="A202" s="39"/>
      <c r="B202" s="40"/>
      <c r="C202" s="205" t="s">
        <v>334</v>
      </c>
      <c r="D202" s="205" t="s">
        <v>135</v>
      </c>
      <c r="E202" s="206" t="s">
        <v>335</v>
      </c>
      <c r="F202" s="207" t="s">
        <v>336</v>
      </c>
      <c r="G202" s="208" t="s">
        <v>143</v>
      </c>
      <c r="H202" s="209">
        <v>3.58</v>
      </c>
      <c r="I202" s="210"/>
      <c r="J202" s="211">
        <f>ROUND(I202*H202,2)</f>
        <v>0</v>
      </c>
      <c r="K202" s="207" t="s">
        <v>154</v>
      </c>
      <c r="L202" s="45"/>
      <c r="M202" s="212" t="s">
        <v>19</v>
      </c>
      <c r="N202" s="213" t="s">
        <v>46</v>
      </c>
      <c r="O202" s="85"/>
      <c r="P202" s="214">
        <f>O202*H202</f>
        <v>0</v>
      </c>
      <c r="Q202" s="214">
        <v>0.105</v>
      </c>
      <c r="R202" s="214">
        <f>Q202*H202</f>
        <v>0.3759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139</v>
      </c>
      <c r="AT202" s="216" t="s">
        <v>135</v>
      </c>
      <c r="AU202" s="216" t="s">
        <v>85</v>
      </c>
      <c r="AY202" s="18" t="s">
        <v>132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83</v>
      </c>
      <c r="BK202" s="217">
        <f>ROUND(I202*H202,2)</f>
        <v>0</v>
      </c>
      <c r="BL202" s="18" t="s">
        <v>139</v>
      </c>
      <c r="BM202" s="216" t="s">
        <v>337</v>
      </c>
    </row>
    <row r="203" spans="1:47" s="2" customFormat="1" ht="12">
      <c r="A203" s="39"/>
      <c r="B203" s="40"/>
      <c r="C203" s="41"/>
      <c r="D203" s="251" t="s">
        <v>156</v>
      </c>
      <c r="E203" s="41"/>
      <c r="F203" s="252" t="s">
        <v>338</v>
      </c>
      <c r="G203" s="41"/>
      <c r="H203" s="41"/>
      <c r="I203" s="253"/>
      <c r="J203" s="41"/>
      <c r="K203" s="41"/>
      <c r="L203" s="45"/>
      <c r="M203" s="254"/>
      <c r="N203" s="25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156</v>
      </c>
      <c r="AU203" s="18" t="s">
        <v>85</v>
      </c>
    </row>
    <row r="204" spans="1:51" s="14" customFormat="1" ht="12">
      <c r="A204" s="14"/>
      <c r="B204" s="229"/>
      <c r="C204" s="230"/>
      <c r="D204" s="220" t="s">
        <v>145</v>
      </c>
      <c r="E204" s="231" t="s">
        <v>19</v>
      </c>
      <c r="F204" s="232" t="s">
        <v>339</v>
      </c>
      <c r="G204" s="230"/>
      <c r="H204" s="233">
        <v>3.58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9" t="s">
        <v>145</v>
      </c>
      <c r="AU204" s="239" t="s">
        <v>85</v>
      </c>
      <c r="AV204" s="14" t="s">
        <v>85</v>
      </c>
      <c r="AW204" s="14" t="s">
        <v>34</v>
      </c>
      <c r="AX204" s="14" t="s">
        <v>83</v>
      </c>
      <c r="AY204" s="239" t="s">
        <v>132</v>
      </c>
    </row>
    <row r="205" spans="1:65" s="2" customFormat="1" ht="16.5" customHeight="1">
      <c r="A205" s="39"/>
      <c r="B205" s="40"/>
      <c r="C205" s="205" t="s">
        <v>340</v>
      </c>
      <c r="D205" s="205" t="s">
        <v>135</v>
      </c>
      <c r="E205" s="206" t="s">
        <v>341</v>
      </c>
      <c r="F205" s="207" t="s">
        <v>342</v>
      </c>
      <c r="G205" s="208" t="s">
        <v>153</v>
      </c>
      <c r="H205" s="209">
        <v>1.917</v>
      </c>
      <c r="I205" s="210"/>
      <c r="J205" s="211">
        <f>ROUND(I205*H205,2)</f>
        <v>0</v>
      </c>
      <c r="K205" s="207" t="s">
        <v>154</v>
      </c>
      <c r="L205" s="45"/>
      <c r="M205" s="212" t="s">
        <v>19</v>
      </c>
      <c r="N205" s="213" t="s">
        <v>46</v>
      </c>
      <c r="O205" s="85"/>
      <c r="P205" s="214">
        <f>O205*H205</f>
        <v>0</v>
      </c>
      <c r="Q205" s="214">
        <v>0.42</v>
      </c>
      <c r="R205" s="214">
        <f>Q205*H205</f>
        <v>0.80514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139</v>
      </c>
      <c r="AT205" s="216" t="s">
        <v>135</v>
      </c>
      <c r="AU205" s="216" t="s">
        <v>85</v>
      </c>
      <c r="AY205" s="18" t="s">
        <v>132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83</v>
      </c>
      <c r="BK205" s="217">
        <f>ROUND(I205*H205,2)</f>
        <v>0</v>
      </c>
      <c r="BL205" s="18" t="s">
        <v>139</v>
      </c>
      <c r="BM205" s="216" t="s">
        <v>343</v>
      </c>
    </row>
    <row r="206" spans="1:47" s="2" customFormat="1" ht="12">
      <c r="A206" s="39"/>
      <c r="B206" s="40"/>
      <c r="C206" s="41"/>
      <c r="D206" s="251" t="s">
        <v>156</v>
      </c>
      <c r="E206" s="41"/>
      <c r="F206" s="252" t="s">
        <v>344</v>
      </c>
      <c r="G206" s="41"/>
      <c r="H206" s="41"/>
      <c r="I206" s="253"/>
      <c r="J206" s="41"/>
      <c r="K206" s="41"/>
      <c r="L206" s="45"/>
      <c r="M206" s="254"/>
      <c r="N206" s="255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156</v>
      </c>
      <c r="AU206" s="18" t="s">
        <v>85</v>
      </c>
    </row>
    <row r="207" spans="1:51" s="14" customFormat="1" ht="12">
      <c r="A207" s="14"/>
      <c r="B207" s="229"/>
      <c r="C207" s="230"/>
      <c r="D207" s="220" t="s">
        <v>145</v>
      </c>
      <c r="E207" s="231" t="s">
        <v>19</v>
      </c>
      <c r="F207" s="232" t="s">
        <v>345</v>
      </c>
      <c r="G207" s="230"/>
      <c r="H207" s="233">
        <v>1.917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9" t="s">
        <v>145</v>
      </c>
      <c r="AU207" s="239" t="s">
        <v>85</v>
      </c>
      <c r="AV207" s="14" t="s">
        <v>85</v>
      </c>
      <c r="AW207" s="14" t="s">
        <v>34</v>
      </c>
      <c r="AX207" s="14" t="s">
        <v>83</v>
      </c>
      <c r="AY207" s="239" t="s">
        <v>132</v>
      </c>
    </row>
    <row r="208" spans="1:65" s="2" customFormat="1" ht="24.15" customHeight="1">
      <c r="A208" s="39"/>
      <c r="B208" s="40"/>
      <c r="C208" s="205" t="s">
        <v>346</v>
      </c>
      <c r="D208" s="205" t="s">
        <v>135</v>
      </c>
      <c r="E208" s="206" t="s">
        <v>347</v>
      </c>
      <c r="F208" s="207" t="s">
        <v>348</v>
      </c>
      <c r="G208" s="208" t="s">
        <v>138</v>
      </c>
      <c r="H208" s="209">
        <v>2</v>
      </c>
      <c r="I208" s="210"/>
      <c r="J208" s="211">
        <f>ROUND(I208*H208,2)</f>
        <v>0</v>
      </c>
      <c r="K208" s="207" t="s">
        <v>154</v>
      </c>
      <c r="L208" s="45"/>
      <c r="M208" s="212" t="s">
        <v>19</v>
      </c>
      <c r="N208" s="213" t="s">
        <v>46</v>
      </c>
      <c r="O208" s="85"/>
      <c r="P208" s="214">
        <f>O208*H208</f>
        <v>0</v>
      </c>
      <c r="Q208" s="214">
        <v>0.4417</v>
      </c>
      <c r="R208" s="214">
        <f>Q208*H208</f>
        <v>0.8834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139</v>
      </c>
      <c r="AT208" s="216" t="s">
        <v>135</v>
      </c>
      <c r="AU208" s="216" t="s">
        <v>85</v>
      </c>
      <c r="AY208" s="18" t="s">
        <v>132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83</v>
      </c>
      <c r="BK208" s="217">
        <f>ROUND(I208*H208,2)</f>
        <v>0</v>
      </c>
      <c r="BL208" s="18" t="s">
        <v>139</v>
      </c>
      <c r="BM208" s="216" t="s">
        <v>349</v>
      </c>
    </row>
    <row r="209" spans="1:47" s="2" customFormat="1" ht="12">
      <c r="A209" s="39"/>
      <c r="B209" s="40"/>
      <c r="C209" s="41"/>
      <c r="D209" s="251" t="s">
        <v>156</v>
      </c>
      <c r="E209" s="41"/>
      <c r="F209" s="252" t="s">
        <v>350</v>
      </c>
      <c r="G209" s="41"/>
      <c r="H209" s="41"/>
      <c r="I209" s="253"/>
      <c r="J209" s="41"/>
      <c r="K209" s="41"/>
      <c r="L209" s="45"/>
      <c r="M209" s="254"/>
      <c r="N209" s="25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156</v>
      </c>
      <c r="AU209" s="18" t="s">
        <v>85</v>
      </c>
    </row>
    <row r="210" spans="1:65" s="2" customFormat="1" ht="21.75" customHeight="1">
      <c r="A210" s="39"/>
      <c r="B210" s="40"/>
      <c r="C210" s="256" t="s">
        <v>351</v>
      </c>
      <c r="D210" s="256" t="s">
        <v>192</v>
      </c>
      <c r="E210" s="257" t="s">
        <v>352</v>
      </c>
      <c r="F210" s="258" t="s">
        <v>353</v>
      </c>
      <c r="G210" s="259" t="s">
        <v>138</v>
      </c>
      <c r="H210" s="260">
        <v>2</v>
      </c>
      <c r="I210" s="261"/>
      <c r="J210" s="262">
        <f>ROUND(I210*H210,2)</f>
        <v>0</v>
      </c>
      <c r="K210" s="258" t="s">
        <v>19</v>
      </c>
      <c r="L210" s="263"/>
      <c r="M210" s="264" t="s">
        <v>19</v>
      </c>
      <c r="N210" s="265" t="s">
        <v>46</v>
      </c>
      <c r="O210" s="85"/>
      <c r="P210" s="214">
        <f>O210*H210</f>
        <v>0</v>
      </c>
      <c r="Q210" s="214">
        <v>0.01521</v>
      </c>
      <c r="R210" s="214">
        <f>Q210*H210</f>
        <v>0.03042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179</v>
      </c>
      <c r="AT210" s="216" t="s">
        <v>192</v>
      </c>
      <c r="AU210" s="216" t="s">
        <v>85</v>
      </c>
      <c r="AY210" s="18" t="s">
        <v>132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83</v>
      </c>
      <c r="BK210" s="217">
        <f>ROUND(I210*H210,2)</f>
        <v>0</v>
      </c>
      <c r="BL210" s="18" t="s">
        <v>139</v>
      </c>
      <c r="BM210" s="216" t="s">
        <v>354</v>
      </c>
    </row>
    <row r="211" spans="1:63" s="12" customFormat="1" ht="22.8" customHeight="1">
      <c r="A211" s="12"/>
      <c r="B211" s="189"/>
      <c r="C211" s="190"/>
      <c r="D211" s="191" t="s">
        <v>74</v>
      </c>
      <c r="E211" s="203" t="s">
        <v>186</v>
      </c>
      <c r="F211" s="203" t="s">
        <v>355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SUM(P212:P273)</f>
        <v>0</v>
      </c>
      <c r="Q211" s="197"/>
      <c r="R211" s="198">
        <f>SUM(R212:R273)</f>
        <v>0.0460709</v>
      </c>
      <c r="S211" s="197"/>
      <c r="T211" s="199">
        <f>SUM(T212:T273)</f>
        <v>6.890872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83</v>
      </c>
      <c r="AT211" s="201" t="s">
        <v>74</v>
      </c>
      <c r="AU211" s="201" t="s">
        <v>83</v>
      </c>
      <c r="AY211" s="200" t="s">
        <v>132</v>
      </c>
      <c r="BK211" s="202">
        <f>SUM(BK212:BK273)</f>
        <v>0</v>
      </c>
    </row>
    <row r="212" spans="1:65" s="2" customFormat="1" ht="24.15" customHeight="1">
      <c r="A212" s="39"/>
      <c r="B212" s="40"/>
      <c r="C212" s="205" t="s">
        <v>356</v>
      </c>
      <c r="D212" s="205" t="s">
        <v>135</v>
      </c>
      <c r="E212" s="206" t="s">
        <v>357</v>
      </c>
      <c r="F212" s="207" t="s">
        <v>358</v>
      </c>
      <c r="G212" s="208" t="s">
        <v>143</v>
      </c>
      <c r="H212" s="209">
        <v>65.04</v>
      </c>
      <c r="I212" s="210"/>
      <c r="J212" s="211">
        <f>ROUND(I212*H212,2)</f>
        <v>0</v>
      </c>
      <c r="K212" s="207" t="s">
        <v>154</v>
      </c>
      <c r="L212" s="45"/>
      <c r="M212" s="212" t="s">
        <v>19</v>
      </c>
      <c r="N212" s="213" t="s">
        <v>46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139</v>
      </c>
      <c r="AT212" s="216" t="s">
        <v>135</v>
      </c>
      <c r="AU212" s="216" t="s">
        <v>85</v>
      </c>
      <c r="AY212" s="18" t="s">
        <v>132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83</v>
      </c>
      <c r="BK212" s="217">
        <f>ROUND(I212*H212,2)</f>
        <v>0</v>
      </c>
      <c r="BL212" s="18" t="s">
        <v>139</v>
      </c>
      <c r="BM212" s="216" t="s">
        <v>359</v>
      </c>
    </row>
    <row r="213" spans="1:47" s="2" customFormat="1" ht="12">
      <c r="A213" s="39"/>
      <c r="B213" s="40"/>
      <c r="C213" s="41"/>
      <c r="D213" s="251" t="s">
        <v>156</v>
      </c>
      <c r="E213" s="41"/>
      <c r="F213" s="252" t="s">
        <v>360</v>
      </c>
      <c r="G213" s="41"/>
      <c r="H213" s="41"/>
      <c r="I213" s="253"/>
      <c r="J213" s="41"/>
      <c r="K213" s="41"/>
      <c r="L213" s="45"/>
      <c r="M213" s="254"/>
      <c r="N213" s="255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156</v>
      </c>
      <c r="AU213" s="18" t="s">
        <v>85</v>
      </c>
    </row>
    <row r="214" spans="1:51" s="14" customFormat="1" ht="12">
      <c r="A214" s="14"/>
      <c r="B214" s="229"/>
      <c r="C214" s="230"/>
      <c r="D214" s="220" t="s">
        <v>145</v>
      </c>
      <c r="E214" s="231" t="s">
        <v>19</v>
      </c>
      <c r="F214" s="232" t="s">
        <v>361</v>
      </c>
      <c r="G214" s="230"/>
      <c r="H214" s="233">
        <v>65.04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9" t="s">
        <v>145</v>
      </c>
      <c r="AU214" s="239" t="s">
        <v>85</v>
      </c>
      <c r="AV214" s="14" t="s">
        <v>85</v>
      </c>
      <c r="AW214" s="14" t="s">
        <v>34</v>
      </c>
      <c r="AX214" s="14" t="s">
        <v>83</v>
      </c>
      <c r="AY214" s="239" t="s">
        <v>132</v>
      </c>
    </row>
    <row r="215" spans="1:65" s="2" customFormat="1" ht="24.15" customHeight="1">
      <c r="A215" s="39"/>
      <c r="B215" s="40"/>
      <c r="C215" s="205" t="s">
        <v>362</v>
      </c>
      <c r="D215" s="205" t="s">
        <v>135</v>
      </c>
      <c r="E215" s="206" t="s">
        <v>363</v>
      </c>
      <c r="F215" s="207" t="s">
        <v>364</v>
      </c>
      <c r="G215" s="208" t="s">
        <v>143</v>
      </c>
      <c r="H215" s="209">
        <v>650.4</v>
      </c>
      <c r="I215" s="210"/>
      <c r="J215" s="211">
        <f>ROUND(I215*H215,2)</f>
        <v>0</v>
      </c>
      <c r="K215" s="207" t="s">
        <v>154</v>
      </c>
      <c r="L215" s="45"/>
      <c r="M215" s="212" t="s">
        <v>19</v>
      </c>
      <c r="N215" s="213" t="s">
        <v>46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139</v>
      </c>
      <c r="AT215" s="216" t="s">
        <v>135</v>
      </c>
      <c r="AU215" s="216" t="s">
        <v>85</v>
      </c>
      <c r="AY215" s="18" t="s">
        <v>132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83</v>
      </c>
      <c r="BK215" s="217">
        <f>ROUND(I215*H215,2)</f>
        <v>0</v>
      </c>
      <c r="BL215" s="18" t="s">
        <v>139</v>
      </c>
      <c r="BM215" s="216" t="s">
        <v>365</v>
      </c>
    </row>
    <row r="216" spans="1:47" s="2" customFormat="1" ht="12">
      <c r="A216" s="39"/>
      <c r="B216" s="40"/>
      <c r="C216" s="41"/>
      <c r="D216" s="251" t="s">
        <v>156</v>
      </c>
      <c r="E216" s="41"/>
      <c r="F216" s="252" t="s">
        <v>366</v>
      </c>
      <c r="G216" s="41"/>
      <c r="H216" s="41"/>
      <c r="I216" s="253"/>
      <c r="J216" s="41"/>
      <c r="K216" s="41"/>
      <c r="L216" s="45"/>
      <c r="M216" s="254"/>
      <c r="N216" s="255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156</v>
      </c>
      <c r="AU216" s="18" t="s">
        <v>85</v>
      </c>
    </row>
    <row r="217" spans="1:51" s="14" customFormat="1" ht="12">
      <c r="A217" s="14"/>
      <c r="B217" s="229"/>
      <c r="C217" s="230"/>
      <c r="D217" s="220" t="s">
        <v>145</v>
      </c>
      <c r="E217" s="230"/>
      <c r="F217" s="232" t="s">
        <v>367</v>
      </c>
      <c r="G217" s="230"/>
      <c r="H217" s="233">
        <v>650.4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39" t="s">
        <v>145</v>
      </c>
      <c r="AU217" s="239" t="s">
        <v>85</v>
      </c>
      <c r="AV217" s="14" t="s">
        <v>85</v>
      </c>
      <c r="AW217" s="14" t="s">
        <v>4</v>
      </c>
      <c r="AX217" s="14" t="s">
        <v>83</v>
      </c>
      <c r="AY217" s="239" t="s">
        <v>132</v>
      </c>
    </row>
    <row r="218" spans="1:65" s="2" customFormat="1" ht="24.15" customHeight="1">
      <c r="A218" s="39"/>
      <c r="B218" s="40"/>
      <c r="C218" s="205" t="s">
        <v>368</v>
      </c>
      <c r="D218" s="205" t="s">
        <v>135</v>
      </c>
      <c r="E218" s="206" t="s">
        <v>369</v>
      </c>
      <c r="F218" s="207" t="s">
        <v>370</v>
      </c>
      <c r="G218" s="208" t="s">
        <v>143</v>
      </c>
      <c r="H218" s="209">
        <v>65.04</v>
      </c>
      <c r="I218" s="210"/>
      <c r="J218" s="211">
        <f>ROUND(I218*H218,2)</f>
        <v>0</v>
      </c>
      <c r="K218" s="207" t="s">
        <v>154</v>
      </c>
      <c r="L218" s="45"/>
      <c r="M218" s="212" t="s">
        <v>19</v>
      </c>
      <c r="N218" s="213" t="s">
        <v>46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139</v>
      </c>
      <c r="AT218" s="216" t="s">
        <v>135</v>
      </c>
      <c r="AU218" s="216" t="s">
        <v>85</v>
      </c>
      <c r="AY218" s="18" t="s">
        <v>132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83</v>
      </c>
      <c r="BK218" s="217">
        <f>ROUND(I218*H218,2)</f>
        <v>0</v>
      </c>
      <c r="BL218" s="18" t="s">
        <v>139</v>
      </c>
      <c r="BM218" s="216" t="s">
        <v>371</v>
      </c>
    </row>
    <row r="219" spans="1:47" s="2" customFormat="1" ht="12">
      <c r="A219" s="39"/>
      <c r="B219" s="40"/>
      <c r="C219" s="41"/>
      <c r="D219" s="251" t="s">
        <v>156</v>
      </c>
      <c r="E219" s="41"/>
      <c r="F219" s="252" t="s">
        <v>372</v>
      </c>
      <c r="G219" s="41"/>
      <c r="H219" s="41"/>
      <c r="I219" s="253"/>
      <c r="J219" s="41"/>
      <c r="K219" s="41"/>
      <c r="L219" s="45"/>
      <c r="M219" s="254"/>
      <c r="N219" s="255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156</v>
      </c>
      <c r="AU219" s="18" t="s">
        <v>85</v>
      </c>
    </row>
    <row r="220" spans="1:65" s="2" customFormat="1" ht="24.15" customHeight="1">
      <c r="A220" s="39"/>
      <c r="B220" s="40"/>
      <c r="C220" s="205" t="s">
        <v>373</v>
      </c>
      <c r="D220" s="205" t="s">
        <v>135</v>
      </c>
      <c r="E220" s="206" t="s">
        <v>374</v>
      </c>
      <c r="F220" s="207" t="s">
        <v>375</v>
      </c>
      <c r="G220" s="208" t="s">
        <v>143</v>
      </c>
      <c r="H220" s="209">
        <v>66.77</v>
      </c>
      <c r="I220" s="210"/>
      <c r="J220" s="211">
        <f>ROUND(I220*H220,2)</f>
        <v>0</v>
      </c>
      <c r="K220" s="207" t="s">
        <v>154</v>
      </c>
      <c r="L220" s="45"/>
      <c r="M220" s="212" t="s">
        <v>19</v>
      </c>
      <c r="N220" s="213" t="s">
        <v>46</v>
      </c>
      <c r="O220" s="85"/>
      <c r="P220" s="214">
        <f>O220*H220</f>
        <v>0</v>
      </c>
      <c r="Q220" s="214">
        <v>0.00013</v>
      </c>
      <c r="R220" s="214">
        <f>Q220*H220</f>
        <v>0.008680099999999998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139</v>
      </c>
      <c r="AT220" s="216" t="s">
        <v>135</v>
      </c>
      <c r="AU220" s="216" t="s">
        <v>85</v>
      </c>
      <c r="AY220" s="18" t="s">
        <v>132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83</v>
      </c>
      <c r="BK220" s="217">
        <f>ROUND(I220*H220,2)</f>
        <v>0</v>
      </c>
      <c r="BL220" s="18" t="s">
        <v>139</v>
      </c>
      <c r="BM220" s="216" t="s">
        <v>376</v>
      </c>
    </row>
    <row r="221" spans="1:47" s="2" customFormat="1" ht="12">
      <c r="A221" s="39"/>
      <c r="B221" s="40"/>
      <c r="C221" s="41"/>
      <c r="D221" s="251" t="s">
        <v>156</v>
      </c>
      <c r="E221" s="41"/>
      <c r="F221" s="252" t="s">
        <v>377</v>
      </c>
      <c r="G221" s="41"/>
      <c r="H221" s="41"/>
      <c r="I221" s="253"/>
      <c r="J221" s="41"/>
      <c r="K221" s="41"/>
      <c r="L221" s="45"/>
      <c r="M221" s="254"/>
      <c r="N221" s="255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156</v>
      </c>
      <c r="AU221" s="18" t="s">
        <v>85</v>
      </c>
    </row>
    <row r="222" spans="1:51" s="14" customFormat="1" ht="12">
      <c r="A222" s="14"/>
      <c r="B222" s="229"/>
      <c r="C222" s="230"/>
      <c r="D222" s="220" t="s">
        <v>145</v>
      </c>
      <c r="E222" s="231" t="s">
        <v>19</v>
      </c>
      <c r="F222" s="232" t="s">
        <v>378</v>
      </c>
      <c r="G222" s="230"/>
      <c r="H222" s="233">
        <v>66.77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9" t="s">
        <v>145</v>
      </c>
      <c r="AU222" s="239" t="s">
        <v>85</v>
      </c>
      <c r="AV222" s="14" t="s">
        <v>85</v>
      </c>
      <c r="AW222" s="14" t="s">
        <v>34</v>
      </c>
      <c r="AX222" s="14" t="s">
        <v>83</v>
      </c>
      <c r="AY222" s="239" t="s">
        <v>132</v>
      </c>
    </row>
    <row r="223" spans="1:65" s="2" customFormat="1" ht="16.5" customHeight="1">
      <c r="A223" s="39"/>
      <c r="B223" s="40"/>
      <c r="C223" s="205" t="s">
        <v>379</v>
      </c>
      <c r="D223" s="205" t="s">
        <v>135</v>
      </c>
      <c r="E223" s="206" t="s">
        <v>380</v>
      </c>
      <c r="F223" s="207" t="s">
        <v>381</v>
      </c>
      <c r="G223" s="208" t="s">
        <v>382</v>
      </c>
      <c r="H223" s="209">
        <v>1</v>
      </c>
      <c r="I223" s="210"/>
      <c r="J223" s="211">
        <f>ROUND(I223*H223,2)</f>
        <v>0</v>
      </c>
      <c r="K223" s="207" t="s">
        <v>154</v>
      </c>
      <c r="L223" s="45"/>
      <c r="M223" s="212" t="s">
        <v>19</v>
      </c>
      <c r="N223" s="213" t="s">
        <v>46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139</v>
      </c>
      <c r="AT223" s="216" t="s">
        <v>135</v>
      </c>
      <c r="AU223" s="216" t="s">
        <v>85</v>
      </c>
      <c r="AY223" s="18" t="s">
        <v>132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83</v>
      </c>
      <c r="BK223" s="217">
        <f>ROUND(I223*H223,2)</f>
        <v>0</v>
      </c>
      <c r="BL223" s="18" t="s">
        <v>139</v>
      </c>
      <c r="BM223" s="216" t="s">
        <v>383</v>
      </c>
    </row>
    <row r="224" spans="1:47" s="2" customFormat="1" ht="12">
      <c r="A224" s="39"/>
      <c r="B224" s="40"/>
      <c r="C224" s="41"/>
      <c r="D224" s="251" t="s">
        <v>156</v>
      </c>
      <c r="E224" s="41"/>
      <c r="F224" s="252" t="s">
        <v>384</v>
      </c>
      <c r="G224" s="41"/>
      <c r="H224" s="41"/>
      <c r="I224" s="253"/>
      <c r="J224" s="41"/>
      <c r="K224" s="41"/>
      <c r="L224" s="45"/>
      <c r="M224" s="254"/>
      <c r="N224" s="255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156</v>
      </c>
      <c r="AU224" s="18" t="s">
        <v>85</v>
      </c>
    </row>
    <row r="225" spans="1:65" s="2" customFormat="1" ht="21.75" customHeight="1">
      <c r="A225" s="39"/>
      <c r="B225" s="40"/>
      <c r="C225" s="205" t="s">
        <v>385</v>
      </c>
      <c r="D225" s="205" t="s">
        <v>135</v>
      </c>
      <c r="E225" s="206" t="s">
        <v>386</v>
      </c>
      <c r="F225" s="207" t="s">
        <v>387</v>
      </c>
      <c r="G225" s="208" t="s">
        <v>382</v>
      </c>
      <c r="H225" s="209">
        <v>5</v>
      </c>
      <c r="I225" s="210"/>
      <c r="J225" s="211">
        <f>ROUND(I225*H225,2)</f>
        <v>0</v>
      </c>
      <c r="K225" s="207" t="s">
        <v>154</v>
      </c>
      <c r="L225" s="45"/>
      <c r="M225" s="212" t="s">
        <v>19</v>
      </c>
      <c r="N225" s="213" t="s">
        <v>46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139</v>
      </c>
      <c r="AT225" s="216" t="s">
        <v>135</v>
      </c>
      <c r="AU225" s="216" t="s">
        <v>85</v>
      </c>
      <c r="AY225" s="18" t="s">
        <v>132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83</v>
      </c>
      <c r="BK225" s="217">
        <f>ROUND(I225*H225,2)</f>
        <v>0</v>
      </c>
      <c r="BL225" s="18" t="s">
        <v>139</v>
      </c>
      <c r="BM225" s="216" t="s">
        <v>388</v>
      </c>
    </row>
    <row r="226" spans="1:47" s="2" customFormat="1" ht="12">
      <c r="A226" s="39"/>
      <c r="B226" s="40"/>
      <c r="C226" s="41"/>
      <c r="D226" s="251" t="s">
        <v>156</v>
      </c>
      <c r="E226" s="41"/>
      <c r="F226" s="252" t="s">
        <v>389</v>
      </c>
      <c r="G226" s="41"/>
      <c r="H226" s="41"/>
      <c r="I226" s="253"/>
      <c r="J226" s="41"/>
      <c r="K226" s="41"/>
      <c r="L226" s="45"/>
      <c r="M226" s="254"/>
      <c r="N226" s="255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156</v>
      </c>
      <c r="AU226" s="18" t="s">
        <v>85</v>
      </c>
    </row>
    <row r="227" spans="1:65" s="2" customFormat="1" ht="16.5" customHeight="1">
      <c r="A227" s="39"/>
      <c r="B227" s="40"/>
      <c r="C227" s="205" t="s">
        <v>390</v>
      </c>
      <c r="D227" s="205" t="s">
        <v>135</v>
      </c>
      <c r="E227" s="206" t="s">
        <v>391</v>
      </c>
      <c r="F227" s="207" t="s">
        <v>392</v>
      </c>
      <c r="G227" s="208" t="s">
        <v>382</v>
      </c>
      <c r="H227" s="209">
        <v>1</v>
      </c>
      <c r="I227" s="210"/>
      <c r="J227" s="211">
        <f>ROUND(I227*H227,2)</f>
        <v>0</v>
      </c>
      <c r="K227" s="207" t="s">
        <v>154</v>
      </c>
      <c r="L227" s="45"/>
      <c r="M227" s="212" t="s">
        <v>19</v>
      </c>
      <c r="N227" s="213" t="s">
        <v>46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139</v>
      </c>
      <c r="AT227" s="216" t="s">
        <v>135</v>
      </c>
      <c r="AU227" s="216" t="s">
        <v>85</v>
      </c>
      <c r="AY227" s="18" t="s">
        <v>132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83</v>
      </c>
      <c r="BK227" s="217">
        <f>ROUND(I227*H227,2)</f>
        <v>0</v>
      </c>
      <c r="BL227" s="18" t="s">
        <v>139</v>
      </c>
      <c r="BM227" s="216" t="s">
        <v>393</v>
      </c>
    </row>
    <row r="228" spans="1:47" s="2" customFormat="1" ht="12">
      <c r="A228" s="39"/>
      <c r="B228" s="40"/>
      <c r="C228" s="41"/>
      <c r="D228" s="251" t="s">
        <v>156</v>
      </c>
      <c r="E228" s="41"/>
      <c r="F228" s="252" t="s">
        <v>394</v>
      </c>
      <c r="G228" s="41"/>
      <c r="H228" s="41"/>
      <c r="I228" s="253"/>
      <c r="J228" s="41"/>
      <c r="K228" s="41"/>
      <c r="L228" s="45"/>
      <c r="M228" s="254"/>
      <c r="N228" s="25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156</v>
      </c>
      <c r="AU228" s="18" t="s">
        <v>85</v>
      </c>
    </row>
    <row r="229" spans="1:65" s="2" customFormat="1" ht="24.15" customHeight="1">
      <c r="A229" s="39"/>
      <c r="B229" s="40"/>
      <c r="C229" s="205" t="s">
        <v>395</v>
      </c>
      <c r="D229" s="205" t="s">
        <v>135</v>
      </c>
      <c r="E229" s="206" t="s">
        <v>396</v>
      </c>
      <c r="F229" s="207" t="s">
        <v>397</v>
      </c>
      <c r="G229" s="208" t="s">
        <v>143</v>
      </c>
      <c r="H229" s="209">
        <v>66.77</v>
      </c>
      <c r="I229" s="210"/>
      <c r="J229" s="211">
        <f>ROUND(I229*H229,2)</f>
        <v>0</v>
      </c>
      <c r="K229" s="207" t="s">
        <v>154</v>
      </c>
      <c r="L229" s="45"/>
      <c r="M229" s="212" t="s">
        <v>19</v>
      </c>
      <c r="N229" s="213" t="s">
        <v>46</v>
      </c>
      <c r="O229" s="85"/>
      <c r="P229" s="214">
        <f>O229*H229</f>
        <v>0</v>
      </c>
      <c r="Q229" s="214">
        <v>4E-05</v>
      </c>
      <c r="R229" s="214">
        <f>Q229*H229</f>
        <v>0.0026708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139</v>
      </c>
      <c r="AT229" s="216" t="s">
        <v>135</v>
      </c>
      <c r="AU229" s="216" t="s">
        <v>85</v>
      </c>
      <c r="AY229" s="18" t="s">
        <v>132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83</v>
      </c>
      <c r="BK229" s="217">
        <f>ROUND(I229*H229,2)</f>
        <v>0</v>
      </c>
      <c r="BL229" s="18" t="s">
        <v>139</v>
      </c>
      <c r="BM229" s="216" t="s">
        <v>398</v>
      </c>
    </row>
    <row r="230" spans="1:47" s="2" customFormat="1" ht="12">
      <c r="A230" s="39"/>
      <c r="B230" s="40"/>
      <c r="C230" s="41"/>
      <c r="D230" s="251" t="s">
        <v>156</v>
      </c>
      <c r="E230" s="41"/>
      <c r="F230" s="252" t="s">
        <v>399</v>
      </c>
      <c r="G230" s="41"/>
      <c r="H230" s="41"/>
      <c r="I230" s="253"/>
      <c r="J230" s="41"/>
      <c r="K230" s="41"/>
      <c r="L230" s="45"/>
      <c r="M230" s="254"/>
      <c r="N230" s="25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156</v>
      </c>
      <c r="AU230" s="18" t="s">
        <v>85</v>
      </c>
    </row>
    <row r="231" spans="1:51" s="14" customFormat="1" ht="12">
      <c r="A231" s="14"/>
      <c r="B231" s="229"/>
      <c r="C231" s="230"/>
      <c r="D231" s="220" t="s">
        <v>145</v>
      </c>
      <c r="E231" s="231" t="s">
        <v>19</v>
      </c>
      <c r="F231" s="232" t="s">
        <v>400</v>
      </c>
      <c r="G231" s="230"/>
      <c r="H231" s="233">
        <v>66.77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9" t="s">
        <v>145</v>
      </c>
      <c r="AU231" s="239" t="s">
        <v>85</v>
      </c>
      <c r="AV231" s="14" t="s">
        <v>85</v>
      </c>
      <c r="AW231" s="14" t="s">
        <v>34</v>
      </c>
      <c r="AX231" s="14" t="s">
        <v>83</v>
      </c>
      <c r="AY231" s="239" t="s">
        <v>132</v>
      </c>
    </row>
    <row r="232" spans="1:65" s="2" customFormat="1" ht="16.5" customHeight="1">
      <c r="A232" s="39"/>
      <c r="B232" s="40"/>
      <c r="C232" s="205" t="s">
        <v>401</v>
      </c>
      <c r="D232" s="205" t="s">
        <v>135</v>
      </c>
      <c r="E232" s="206" t="s">
        <v>402</v>
      </c>
      <c r="F232" s="207" t="s">
        <v>403</v>
      </c>
      <c r="G232" s="208" t="s">
        <v>138</v>
      </c>
      <c r="H232" s="209">
        <v>2</v>
      </c>
      <c r="I232" s="210"/>
      <c r="J232" s="211">
        <f>ROUND(I232*H232,2)</f>
        <v>0</v>
      </c>
      <c r="K232" s="207" t="s">
        <v>154</v>
      </c>
      <c r="L232" s="45"/>
      <c r="M232" s="212" t="s">
        <v>19</v>
      </c>
      <c r="N232" s="213" t="s">
        <v>46</v>
      </c>
      <c r="O232" s="85"/>
      <c r="P232" s="214">
        <f>O232*H232</f>
        <v>0</v>
      </c>
      <c r="Q232" s="214">
        <v>0.00018</v>
      </c>
      <c r="R232" s="214">
        <f>Q232*H232</f>
        <v>0.00036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139</v>
      </c>
      <c r="AT232" s="216" t="s">
        <v>135</v>
      </c>
      <c r="AU232" s="216" t="s">
        <v>85</v>
      </c>
      <c r="AY232" s="18" t="s">
        <v>132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83</v>
      </c>
      <c r="BK232" s="217">
        <f>ROUND(I232*H232,2)</f>
        <v>0</v>
      </c>
      <c r="BL232" s="18" t="s">
        <v>139</v>
      </c>
      <c r="BM232" s="216" t="s">
        <v>404</v>
      </c>
    </row>
    <row r="233" spans="1:47" s="2" customFormat="1" ht="12">
      <c r="A233" s="39"/>
      <c r="B233" s="40"/>
      <c r="C233" s="41"/>
      <c r="D233" s="251" t="s">
        <v>156</v>
      </c>
      <c r="E233" s="41"/>
      <c r="F233" s="252" t="s">
        <v>405</v>
      </c>
      <c r="G233" s="41"/>
      <c r="H233" s="41"/>
      <c r="I233" s="253"/>
      <c r="J233" s="41"/>
      <c r="K233" s="41"/>
      <c r="L233" s="45"/>
      <c r="M233" s="254"/>
      <c r="N233" s="255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156</v>
      </c>
      <c r="AU233" s="18" t="s">
        <v>85</v>
      </c>
    </row>
    <row r="234" spans="1:65" s="2" customFormat="1" ht="16.5" customHeight="1">
      <c r="A234" s="39"/>
      <c r="B234" s="40"/>
      <c r="C234" s="256" t="s">
        <v>406</v>
      </c>
      <c r="D234" s="256" t="s">
        <v>192</v>
      </c>
      <c r="E234" s="257" t="s">
        <v>407</v>
      </c>
      <c r="F234" s="258" t="s">
        <v>408</v>
      </c>
      <c r="G234" s="259" t="s">
        <v>138</v>
      </c>
      <c r="H234" s="260">
        <v>2</v>
      </c>
      <c r="I234" s="261"/>
      <c r="J234" s="262">
        <f>ROUND(I234*H234,2)</f>
        <v>0</v>
      </c>
      <c r="K234" s="258" t="s">
        <v>154</v>
      </c>
      <c r="L234" s="263"/>
      <c r="M234" s="264" t="s">
        <v>19</v>
      </c>
      <c r="N234" s="265" t="s">
        <v>46</v>
      </c>
      <c r="O234" s="85"/>
      <c r="P234" s="214">
        <f>O234*H234</f>
        <v>0</v>
      </c>
      <c r="Q234" s="214">
        <v>0.012</v>
      </c>
      <c r="R234" s="214">
        <f>Q234*H234</f>
        <v>0.024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179</v>
      </c>
      <c r="AT234" s="216" t="s">
        <v>192</v>
      </c>
      <c r="AU234" s="216" t="s">
        <v>85</v>
      </c>
      <c r="AY234" s="18" t="s">
        <v>132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83</v>
      </c>
      <c r="BK234" s="217">
        <f>ROUND(I234*H234,2)</f>
        <v>0</v>
      </c>
      <c r="BL234" s="18" t="s">
        <v>139</v>
      </c>
      <c r="BM234" s="216" t="s">
        <v>409</v>
      </c>
    </row>
    <row r="235" spans="1:65" s="2" customFormat="1" ht="16.5" customHeight="1">
      <c r="A235" s="39"/>
      <c r="B235" s="40"/>
      <c r="C235" s="205" t="s">
        <v>410</v>
      </c>
      <c r="D235" s="205" t="s">
        <v>135</v>
      </c>
      <c r="E235" s="206" t="s">
        <v>411</v>
      </c>
      <c r="F235" s="207" t="s">
        <v>412</v>
      </c>
      <c r="G235" s="208" t="s">
        <v>138</v>
      </c>
      <c r="H235" s="209">
        <v>2</v>
      </c>
      <c r="I235" s="210"/>
      <c r="J235" s="211">
        <f>ROUND(I235*H235,2)</f>
        <v>0</v>
      </c>
      <c r="K235" s="207" t="s">
        <v>154</v>
      </c>
      <c r="L235" s="45"/>
      <c r="M235" s="212" t="s">
        <v>19</v>
      </c>
      <c r="N235" s="213" t="s">
        <v>46</v>
      </c>
      <c r="O235" s="85"/>
      <c r="P235" s="214">
        <f>O235*H235</f>
        <v>0</v>
      </c>
      <c r="Q235" s="214">
        <v>0.00018</v>
      </c>
      <c r="R235" s="214">
        <f>Q235*H235</f>
        <v>0.00036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139</v>
      </c>
      <c r="AT235" s="216" t="s">
        <v>135</v>
      </c>
      <c r="AU235" s="216" t="s">
        <v>85</v>
      </c>
      <c r="AY235" s="18" t="s">
        <v>132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83</v>
      </c>
      <c r="BK235" s="217">
        <f>ROUND(I235*H235,2)</f>
        <v>0</v>
      </c>
      <c r="BL235" s="18" t="s">
        <v>139</v>
      </c>
      <c r="BM235" s="216" t="s">
        <v>413</v>
      </c>
    </row>
    <row r="236" spans="1:47" s="2" customFormat="1" ht="12">
      <c r="A236" s="39"/>
      <c r="B236" s="40"/>
      <c r="C236" s="41"/>
      <c r="D236" s="251" t="s">
        <v>156</v>
      </c>
      <c r="E236" s="41"/>
      <c r="F236" s="252" t="s">
        <v>414</v>
      </c>
      <c r="G236" s="41"/>
      <c r="H236" s="41"/>
      <c r="I236" s="253"/>
      <c r="J236" s="41"/>
      <c r="K236" s="41"/>
      <c r="L236" s="45"/>
      <c r="M236" s="254"/>
      <c r="N236" s="255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156</v>
      </c>
      <c r="AU236" s="18" t="s">
        <v>85</v>
      </c>
    </row>
    <row r="237" spans="1:65" s="2" customFormat="1" ht="16.5" customHeight="1">
      <c r="A237" s="39"/>
      <c r="B237" s="40"/>
      <c r="C237" s="256" t="s">
        <v>415</v>
      </c>
      <c r="D237" s="256" t="s">
        <v>192</v>
      </c>
      <c r="E237" s="257" t="s">
        <v>416</v>
      </c>
      <c r="F237" s="258" t="s">
        <v>417</v>
      </c>
      <c r="G237" s="259" t="s">
        <v>138</v>
      </c>
      <c r="H237" s="260">
        <v>2</v>
      </c>
      <c r="I237" s="261"/>
      <c r="J237" s="262">
        <f>ROUND(I237*H237,2)</f>
        <v>0</v>
      </c>
      <c r="K237" s="258" t="s">
        <v>19</v>
      </c>
      <c r="L237" s="263"/>
      <c r="M237" s="264" t="s">
        <v>19</v>
      </c>
      <c r="N237" s="265" t="s">
        <v>46</v>
      </c>
      <c r="O237" s="85"/>
      <c r="P237" s="214">
        <f>O237*H237</f>
        <v>0</v>
      </c>
      <c r="Q237" s="214">
        <v>0.005</v>
      </c>
      <c r="R237" s="214">
        <f>Q237*H237</f>
        <v>0.01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179</v>
      </c>
      <c r="AT237" s="216" t="s">
        <v>192</v>
      </c>
      <c r="AU237" s="216" t="s">
        <v>85</v>
      </c>
      <c r="AY237" s="18" t="s">
        <v>132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83</v>
      </c>
      <c r="BK237" s="217">
        <f>ROUND(I237*H237,2)</f>
        <v>0</v>
      </c>
      <c r="BL237" s="18" t="s">
        <v>139</v>
      </c>
      <c r="BM237" s="216" t="s">
        <v>418</v>
      </c>
    </row>
    <row r="238" spans="1:65" s="2" customFormat="1" ht="16.5" customHeight="1">
      <c r="A238" s="39"/>
      <c r="B238" s="40"/>
      <c r="C238" s="205" t="s">
        <v>419</v>
      </c>
      <c r="D238" s="205" t="s">
        <v>135</v>
      </c>
      <c r="E238" s="206" t="s">
        <v>420</v>
      </c>
      <c r="F238" s="207" t="s">
        <v>421</v>
      </c>
      <c r="G238" s="208" t="s">
        <v>153</v>
      </c>
      <c r="H238" s="209">
        <v>0.428</v>
      </c>
      <c r="I238" s="210"/>
      <c r="J238" s="211">
        <f>ROUND(I238*H238,2)</f>
        <v>0</v>
      </c>
      <c r="K238" s="207" t="s">
        <v>154</v>
      </c>
      <c r="L238" s="45"/>
      <c r="M238" s="212" t="s">
        <v>19</v>
      </c>
      <c r="N238" s="213" t="s">
        <v>46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2.4</v>
      </c>
      <c r="T238" s="215">
        <f>S238*H238</f>
        <v>1.0272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139</v>
      </c>
      <c r="AT238" s="216" t="s">
        <v>135</v>
      </c>
      <c r="AU238" s="216" t="s">
        <v>85</v>
      </c>
      <c r="AY238" s="18" t="s">
        <v>132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83</v>
      </c>
      <c r="BK238" s="217">
        <f>ROUND(I238*H238,2)</f>
        <v>0</v>
      </c>
      <c r="BL238" s="18" t="s">
        <v>139</v>
      </c>
      <c r="BM238" s="216" t="s">
        <v>422</v>
      </c>
    </row>
    <row r="239" spans="1:47" s="2" customFormat="1" ht="12">
      <c r="A239" s="39"/>
      <c r="B239" s="40"/>
      <c r="C239" s="41"/>
      <c r="D239" s="251" t="s">
        <v>156</v>
      </c>
      <c r="E239" s="41"/>
      <c r="F239" s="252" t="s">
        <v>423</v>
      </c>
      <c r="G239" s="41"/>
      <c r="H239" s="41"/>
      <c r="I239" s="253"/>
      <c r="J239" s="41"/>
      <c r="K239" s="41"/>
      <c r="L239" s="45"/>
      <c r="M239" s="254"/>
      <c r="N239" s="255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156</v>
      </c>
      <c r="AU239" s="18" t="s">
        <v>85</v>
      </c>
    </row>
    <row r="240" spans="1:51" s="14" customFormat="1" ht="12">
      <c r="A240" s="14"/>
      <c r="B240" s="229"/>
      <c r="C240" s="230"/>
      <c r="D240" s="220" t="s">
        <v>145</v>
      </c>
      <c r="E240" s="231" t="s">
        <v>19</v>
      </c>
      <c r="F240" s="232" t="s">
        <v>424</v>
      </c>
      <c r="G240" s="230"/>
      <c r="H240" s="233">
        <v>0.428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9" t="s">
        <v>145</v>
      </c>
      <c r="AU240" s="239" t="s">
        <v>85</v>
      </c>
      <c r="AV240" s="14" t="s">
        <v>85</v>
      </c>
      <c r="AW240" s="14" t="s">
        <v>34</v>
      </c>
      <c r="AX240" s="14" t="s">
        <v>83</v>
      </c>
      <c r="AY240" s="239" t="s">
        <v>132</v>
      </c>
    </row>
    <row r="241" spans="1:65" s="2" customFormat="1" ht="24.15" customHeight="1">
      <c r="A241" s="39"/>
      <c r="B241" s="40"/>
      <c r="C241" s="205" t="s">
        <v>425</v>
      </c>
      <c r="D241" s="205" t="s">
        <v>135</v>
      </c>
      <c r="E241" s="206" t="s">
        <v>426</v>
      </c>
      <c r="F241" s="207" t="s">
        <v>427</v>
      </c>
      <c r="G241" s="208" t="s">
        <v>182</v>
      </c>
      <c r="H241" s="209">
        <v>0.055</v>
      </c>
      <c r="I241" s="210"/>
      <c r="J241" s="211">
        <f>ROUND(I241*H241,2)</f>
        <v>0</v>
      </c>
      <c r="K241" s="207" t="s">
        <v>154</v>
      </c>
      <c r="L241" s="45"/>
      <c r="M241" s="212" t="s">
        <v>19</v>
      </c>
      <c r="N241" s="213" t="s">
        <v>46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1.258</v>
      </c>
      <c r="T241" s="215">
        <f>S241*H241</f>
        <v>0.06919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139</v>
      </c>
      <c r="AT241" s="216" t="s">
        <v>135</v>
      </c>
      <c r="AU241" s="216" t="s">
        <v>85</v>
      </c>
      <c r="AY241" s="18" t="s">
        <v>132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83</v>
      </c>
      <c r="BK241" s="217">
        <f>ROUND(I241*H241,2)</f>
        <v>0</v>
      </c>
      <c r="BL241" s="18" t="s">
        <v>139</v>
      </c>
      <c r="BM241" s="216" t="s">
        <v>428</v>
      </c>
    </row>
    <row r="242" spans="1:47" s="2" customFormat="1" ht="12">
      <c r="A242" s="39"/>
      <c r="B242" s="40"/>
      <c r="C242" s="41"/>
      <c r="D242" s="251" t="s">
        <v>156</v>
      </c>
      <c r="E242" s="41"/>
      <c r="F242" s="252" t="s">
        <v>429</v>
      </c>
      <c r="G242" s="41"/>
      <c r="H242" s="41"/>
      <c r="I242" s="253"/>
      <c r="J242" s="41"/>
      <c r="K242" s="41"/>
      <c r="L242" s="45"/>
      <c r="M242" s="254"/>
      <c r="N242" s="255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156</v>
      </c>
      <c r="AU242" s="18" t="s">
        <v>85</v>
      </c>
    </row>
    <row r="243" spans="1:51" s="13" customFormat="1" ht="12">
      <c r="A243" s="13"/>
      <c r="B243" s="218"/>
      <c r="C243" s="219"/>
      <c r="D243" s="220" t="s">
        <v>145</v>
      </c>
      <c r="E243" s="221" t="s">
        <v>19</v>
      </c>
      <c r="F243" s="222" t="s">
        <v>430</v>
      </c>
      <c r="G243" s="219"/>
      <c r="H243" s="221" t="s">
        <v>19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8" t="s">
        <v>145</v>
      </c>
      <c r="AU243" s="228" t="s">
        <v>85</v>
      </c>
      <c r="AV243" s="13" t="s">
        <v>83</v>
      </c>
      <c r="AW243" s="13" t="s">
        <v>34</v>
      </c>
      <c r="AX243" s="13" t="s">
        <v>75</v>
      </c>
      <c r="AY243" s="228" t="s">
        <v>132</v>
      </c>
    </row>
    <row r="244" spans="1:51" s="14" customFormat="1" ht="12">
      <c r="A244" s="14"/>
      <c r="B244" s="229"/>
      <c r="C244" s="230"/>
      <c r="D244" s="220" t="s">
        <v>145</v>
      </c>
      <c r="E244" s="231" t="s">
        <v>19</v>
      </c>
      <c r="F244" s="232" t="s">
        <v>431</v>
      </c>
      <c r="G244" s="230"/>
      <c r="H244" s="233">
        <v>0.055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9" t="s">
        <v>145</v>
      </c>
      <c r="AU244" s="239" t="s">
        <v>85</v>
      </c>
      <c r="AV244" s="14" t="s">
        <v>85</v>
      </c>
      <c r="AW244" s="14" t="s">
        <v>34</v>
      </c>
      <c r="AX244" s="14" t="s">
        <v>83</v>
      </c>
      <c r="AY244" s="239" t="s">
        <v>132</v>
      </c>
    </row>
    <row r="245" spans="1:65" s="2" customFormat="1" ht="24.15" customHeight="1">
      <c r="A245" s="39"/>
      <c r="B245" s="40"/>
      <c r="C245" s="205" t="s">
        <v>432</v>
      </c>
      <c r="D245" s="205" t="s">
        <v>135</v>
      </c>
      <c r="E245" s="206" t="s">
        <v>433</v>
      </c>
      <c r="F245" s="207" t="s">
        <v>434</v>
      </c>
      <c r="G245" s="208" t="s">
        <v>138</v>
      </c>
      <c r="H245" s="209">
        <v>4</v>
      </c>
      <c r="I245" s="210"/>
      <c r="J245" s="211">
        <f>ROUND(I245*H245,2)</f>
        <v>0</v>
      </c>
      <c r="K245" s="207" t="s">
        <v>154</v>
      </c>
      <c r="L245" s="45"/>
      <c r="M245" s="212" t="s">
        <v>19</v>
      </c>
      <c r="N245" s="213" t="s">
        <v>46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0.138</v>
      </c>
      <c r="T245" s="215">
        <f>S245*H245</f>
        <v>0.552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139</v>
      </c>
      <c r="AT245" s="216" t="s">
        <v>135</v>
      </c>
      <c r="AU245" s="216" t="s">
        <v>85</v>
      </c>
      <c r="AY245" s="18" t="s">
        <v>132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83</v>
      </c>
      <c r="BK245" s="217">
        <f>ROUND(I245*H245,2)</f>
        <v>0</v>
      </c>
      <c r="BL245" s="18" t="s">
        <v>139</v>
      </c>
      <c r="BM245" s="216" t="s">
        <v>435</v>
      </c>
    </row>
    <row r="246" spans="1:47" s="2" customFormat="1" ht="12">
      <c r="A246" s="39"/>
      <c r="B246" s="40"/>
      <c r="C246" s="41"/>
      <c r="D246" s="251" t="s">
        <v>156</v>
      </c>
      <c r="E246" s="41"/>
      <c r="F246" s="252" t="s">
        <v>436</v>
      </c>
      <c r="G246" s="41"/>
      <c r="H246" s="41"/>
      <c r="I246" s="253"/>
      <c r="J246" s="41"/>
      <c r="K246" s="41"/>
      <c r="L246" s="45"/>
      <c r="M246" s="254"/>
      <c r="N246" s="255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156</v>
      </c>
      <c r="AU246" s="18" t="s">
        <v>85</v>
      </c>
    </row>
    <row r="247" spans="1:51" s="14" customFormat="1" ht="12">
      <c r="A247" s="14"/>
      <c r="B247" s="229"/>
      <c r="C247" s="230"/>
      <c r="D247" s="220" t="s">
        <v>145</v>
      </c>
      <c r="E247" s="231" t="s">
        <v>19</v>
      </c>
      <c r="F247" s="232" t="s">
        <v>437</v>
      </c>
      <c r="G247" s="230"/>
      <c r="H247" s="233">
        <v>4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9" t="s">
        <v>145</v>
      </c>
      <c r="AU247" s="239" t="s">
        <v>85</v>
      </c>
      <c r="AV247" s="14" t="s">
        <v>85</v>
      </c>
      <c r="AW247" s="14" t="s">
        <v>34</v>
      </c>
      <c r="AX247" s="14" t="s">
        <v>83</v>
      </c>
      <c r="AY247" s="239" t="s">
        <v>132</v>
      </c>
    </row>
    <row r="248" spans="1:65" s="2" customFormat="1" ht="24.15" customHeight="1">
      <c r="A248" s="39"/>
      <c r="B248" s="40"/>
      <c r="C248" s="205" t="s">
        <v>438</v>
      </c>
      <c r="D248" s="205" t="s">
        <v>135</v>
      </c>
      <c r="E248" s="206" t="s">
        <v>439</v>
      </c>
      <c r="F248" s="207" t="s">
        <v>440</v>
      </c>
      <c r="G248" s="208" t="s">
        <v>143</v>
      </c>
      <c r="H248" s="209">
        <v>38.357</v>
      </c>
      <c r="I248" s="210"/>
      <c r="J248" s="211">
        <f>ROUND(I248*H248,2)</f>
        <v>0</v>
      </c>
      <c r="K248" s="207" t="s">
        <v>154</v>
      </c>
      <c r="L248" s="45"/>
      <c r="M248" s="212" t="s">
        <v>19</v>
      </c>
      <c r="N248" s="213" t="s">
        <v>46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0.046</v>
      </c>
      <c r="T248" s="215">
        <f>S248*H248</f>
        <v>1.764422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139</v>
      </c>
      <c r="AT248" s="216" t="s">
        <v>135</v>
      </c>
      <c r="AU248" s="216" t="s">
        <v>85</v>
      </c>
      <c r="AY248" s="18" t="s">
        <v>132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83</v>
      </c>
      <c r="BK248" s="217">
        <f>ROUND(I248*H248,2)</f>
        <v>0</v>
      </c>
      <c r="BL248" s="18" t="s">
        <v>139</v>
      </c>
      <c r="BM248" s="216" t="s">
        <v>441</v>
      </c>
    </row>
    <row r="249" spans="1:47" s="2" customFormat="1" ht="12">
      <c r="A249" s="39"/>
      <c r="B249" s="40"/>
      <c r="C249" s="41"/>
      <c r="D249" s="251" t="s">
        <v>156</v>
      </c>
      <c r="E249" s="41"/>
      <c r="F249" s="252" t="s">
        <v>442</v>
      </c>
      <c r="G249" s="41"/>
      <c r="H249" s="41"/>
      <c r="I249" s="253"/>
      <c r="J249" s="41"/>
      <c r="K249" s="41"/>
      <c r="L249" s="45"/>
      <c r="M249" s="254"/>
      <c r="N249" s="25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156</v>
      </c>
      <c r="AU249" s="18" t="s">
        <v>85</v>
      </c>
    </row>
    <row r="250" spans="1:51" s="13" customFormat="1" ht="12">
      <c r="A250" s="13"/>
      <c r="B250" s="218"/>
      <c r="C250" s="219"/>
      <c r="D250" s="220" t="s">
        <v>145</v>
      </c>
      <c r="E250" s="221" t="s">
        <v>19</v>
      </c>
      <c r="F250" s="222" t="s">
        <v>443</v>
      </c>
      <c r="G250" s="219"/>
      <c r="H250" s="221" t="s">
        <v>19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8" t="s">
        <v>145</v>
      </c>
      <c r="AU250" s="228" t="s">
        <v>85</v>
      </c>
      <c r="AV250" s="13" t="s">
        <v>83</v>
      </c>
      <c r="AW250" s="13" t="s">
        <v>34</v>
      </c>
      <c r="AX250" s="13" t="s">
        <v>75</v>
      </c>
      <c r="AY250" s="228" t="s">
        <v>132</v>
      </c>
    </row>
    <row r="251" spans="1:51" s="14" customFormat="1" ht="12">
      <c r="A251" s="14"/>
      <c r="B251" s="229"/>
      <c r="C251" s="230"/>
      <c r="D251" s="220" t="s">
        <v>145</v>
      </c>
      <c r="E251" s="231" t="s">
        <v>19</v>
      </c>
      <c r="F251" s="232" t="s">
        <v>243</v>
      </c>
      <c r="G251" s="230"/>
      <c r="H251" s="233">
        <v>5.647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39" t="s">
        <v>145</v>
      </c>
      <c r="AU251" s="239" t="s">
        <v>85</v>
      </c>
      <c r="AV251" s="14" t="s">
        <v>85</v>
      </c>
      <c r="AW251" s="14" t="s">
        <v>34</v>
      </c>
      <c r="AX251" s="14" t="s">
        <v>75</v>
      </c>
      <c r="AY251" s="239" t="s">
        <v>132</v>
      </c>
    </row>
    <row r="252" spans="1:51" s="14" customFormat="1" ht="12">
      <c r="A252" s="14"/>
      <c r="B252" s="229"/>
      <c r="C252" s="230"/>
      <c r="D252" s="220" t="s">
        <v>145</v>
      </c>
      <c r="E252" s="231" t="s">
        <v>19</v>
      </c>
      <c r="F252" s="232" t="s">
        <v>244</v>
      </c>
      <c r="G252" s="230"/>
      <c r="H252" s="233">
        <v>3.256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9" t="s">
        <v>145</v>
      </c>
      <c r="AU252" s="239" t="s">
        <v>85</v>
      </c>
      <c r="AV252" s="14" t="s">
        <v>85</v>
      </c>
      <c r="AW252" s="14" t="s">
        <v>34</v>
      </c>
      <c r="AX252" s="14" t="s">
        <v>75</v>
      </c>
      <c r="AY252" s="239" t="s">
        <v>132</v>
      </c>
    </row>
    <row r="253" spans="1:51" s="14" customFormat="1" ht="12">
      <c r="A253" s="14"/>
      <c r="B253" s="229"/>
      <c r="C253" s="230"/>
      <c r="D253" s="220" t="s">
        <v>145</v>
      </c>
      <c r="E253" s="231" t="s">
        <v>19</v>
      </c>
      <c r="F253" s="232" t="s">
        <v>245</v>
      </c>
      <c r="G253" s="230"/>
      <c r="H253" s="233">
        <v>1.447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9" t="s">
        <v>145</v>
      </c>
      <c r="AU253" s="239" t="s">
        <v>85</v>
      </c>
      <c r="AV253" s="14" t="s">
        <v>85</v>
      </c>
      <c r="AW253" s="14" t="s">
        <v>34</v>
      </c>
      <c r="AX253" s="14" t="s">
        <v>75</v>
      </c>
      <c r="AY253" s="239" t="s">
        <v>132</v>
      </c>
    </row>
    <row r="254" spans="1:51" s="14" customFormat="1" ht="12">
      <c r="A254" s="14"/>
      <c r="B254" s="229"/>
      <c r="C254" s="230"/>
      <c r="D254" s="220" t="s">
        <v>145</v>
      </c>
      <c r="E254" s="231" t="s">
        <v>19</v>
      </c>
      <c r="F254" s="232" t="s">
        <v>444</v>
      </c>
      <c r="G254" s="230"/>
      <c r="H254" s="233">
        <v>18.959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9" t="s">
        <v>145</v>
      </c>
      <c r="AU254" s="239" t="s">
        <v>85</v>
      </c>
      <c r="AV254" s="14" t="s">
        <v>85</v>
      </c>
      <c r="AW254" s="14" t="s">
        <v>34</v>
      </c>
      <c r="AX254" s="14" t="s">
        <v>75</v>
      </c>
      <c r="AY254" s="239" t="s">
        <v>132</v>
      </c>
    </row>
    <row r="255" spans="1:51" s="14" customFormat="1" ht="12">
      <c r="A255" s="14"/>
      <c r="B255" s="229"/>
      <c r="C255" s="230"/>
      <c r="D255" s="220" t="s">
        <v>145</v>
      </c>
      <c r="E255" s="231" t="s">
        <v>19</v>
      </c>
      <c r="F255" s="232" t="s">
        <v>248</v>
      </c>
      <c r="G255" s="230"/>
      <c r="H255" s="233">
        <v>9.048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39" t="s">
        <v>145</v>
      </c>
      <c r="AU255" s="239" t="s">
        <v>85</v>
      </c>
      <c r="AV255" s="14" t="s">
        <v>85</v>
      </c>
      <c r="AW255" s="14" t="s">
        <v>34</v>
      </c>
      <c r="AX255" s="14" t="s">
        <v>75</v>
      </c>
      <c r="AY255" s="239" t="s">
        <v>132</v>
      </c>
    </row>
    <row r="256" spans="1:51" s="15" customFormat="1" ht="12">
      <c r="A256" s="15"/>
      <c r="B256" s="240"/>
      <c r="C256" s="241"/>
      <c r="D256" s="220" t="s">
        <v>145</v>
      </c>
      <c r="E256" s="242" t="s">
        <v>19</v>
      </c>
      <c r="F256" s="243" t="s">
        <v>149</v>
      </c>
      <c r="G256" s="241"/>
      <c r="H256" s="244">
        <v>38.357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0" t="s">
        <v>145</v>
      </c>
      <c r="AU256" s="250" t="s">
        <v>85</v>
      </c>
      <c r="AV256" s="15" t="s">
        <v>139</v>
      </c>
      <c r="AW256" s="15" t="s">
        <v>34</v>
      </c>
      <c r="AX256" s="15" t="s">
        <v>83</v>
      </c>
      <c r="AY256" s="250" t="s">
        <v>132</v>
      </c>
    </row>
    <row r="257" spans="1:65" s="2" customFormat="1" ht="24.15" customHeight="1">
      <c r="A257" s="39"/>
      <c r="B257" s="40"/>
      <c r="C257" s="205" t="s">
        <v>445</v>
      </c>
      <c r="D257" s="205" t="s">
        <v>135</v>
      </c>
      <c r="E257" s="206" t="s">
        <v>439</v>
      </c>
      <c r="F257" s="207" t="s">
        <v>440</v>
      </c>
      <c r="G257" s="208" t="s">
        <v>143</v>
      </c>
      <c r="H257" s="209">
        <v>22.19</v>
      </c>
      <c r="I257" s="210"/>
      <c r="J257" s="211">
        <f>ROUND(I257*H257,2)</f>
        <v>0</v>
      </c>
      <c r="K257" s="207" t="s">
        <v>154</v>
      </c>
      <c r="L257" s="45"/>
      <c r="M257" s="212" t="s">
        <v>19</v>
      </c>
      <c r="N257" s="213" t="s">
        <v>46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0.046</v>
      </c>
      <c r="T257" s="215">
        <f>S257*H257</f>
        <v>1.02074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139</v>
      </c>
      <c r="AT257" s="216" t="s">
        <v>135</v>
      </c>
      <c r="AU257" s="216" t="s">
        <v>85</v>
      </c>
      <c r="AY257" s="18" t="s">
        <v>132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83</v>
      </c>
      <c r="BK257" s="217">
        <f>ROUND(I257*H257,2)</f>
        <v>0</v>
      </c>
      <c r="BL257" s="18" t="s">
        <v>139</v>
      </c>
      <c r="BM257" s="216" t="s">
        <v>446</v>
      </c>
    </row>
    <row r="258" spans="1:47" s="2" customFormat="1" ht="12">
      <c r="A258" s="39"/>
      <c r="B258" s="40"/>
      <c r="C258" s="41"/>
      <c r="D258" s="251" t="s">
        <v>156</v>
      </c>
      <c r="E258" s="41"/>
      <c r="F258" s="252" t="s">
        <v>442</v>
      </c>
      <c r="G258" s="41"/>
      <c r="H258" s="41"/>
      <c r="I258" s="253"/>
      <c r="J258" s="41"/>
      <c r="K258" s="41"/>
      <c r="L258" s="45"/>
      <c r="M258" s="254"/>
      <c r="N258" s="25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156</v>
      </c>
      <c r="AU258" s="18" t="s">
        <v>85</v>
      </c>
    </row>
    <row r="259" spans="1:51" s="13" customFormat="1" ht="12">
      <c r="A259" s="13"/>
      <c r="B259" s="218"/>
      <c r="C259" s="219"/>
      <c r="D259" s="220" t="s">
        <v>145</v>
      </c>
      <c r="E259" s="221" t="s">
        <v>19</v>
      </c>
      <c r="F259" s="222" t="s">
        <v>447</v>
      </c>
      <c r="G259" s="219"/>
      <c r="H259" s="221" t="s">
        <v>19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8" t="s">
        <v>145</v>
      </c>
      <c r="AU259" s="228" t="s">
        <v>85</v>
      </c>
      <c r="AV259" s="13" t="s">
        <v>83</v>
      </c>
      <c r="AW259" s="13" t="s">
        <v>34</v>
      </c>
      <c r="AX259" s="13" t="s">
        <v>75</v>
      </c>
      <c r="AY259" s="228" t="s">
        <v>132</v>
      </c>
    </row>
    <row r="260" spans="1:51" s="13" customFormat="1" ht="12">
      <c r="A260" s="13"/>
      <c r="B260" s="218"/>
      <c r="C260" s="219"/>
      <c r="D260" s="220" t="s">
        <v>145</v>
      </c>
      <c r="E260" s="221" t="s">
        <v>19</v>
      </c>
      <c r="F260" s="222" t="s">
        <v>448</v>
      </c>
      <c r="G260" s="219"/>
      <c r="H260" s="221" t="s">
        <v>19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8" t="s">
        <v>145</v>
      </c>
      <c r="AU260" s="228" t="s">
        <v>85</v>
      </c>
      <c r="AV260" s="13" t="s">
        <v>83</v>
      </c>
      <c r="AW260" s="13" t="s">
        <v>34</v>
      </c>
      <c r="AX260" s="13" t="s">
        <v>75</v>
      </c>
      <c r="AY260" s="228" t="s">
        <v>132</v>
      </c>
    </row>
    <row r="261" spans="1:51" s="14" customFormat="1" ht="12">
      <c r="A261" s="14"/>
      <c r="B261" s="229"/>
      <c r="C261" s="230"/>
      <c r="D261" s="220" t="s">
        <v>145</v>
      </c>
      <c r="E261" s="231" t="s">
        <v>19</v>
      </c>
      <c r="F261" s="232" t="s">
        <v>236</v>
      </c>
      <c r="G261" s="230"/>
      <c r="H261" s="233">
        <v>14.574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9" t="s">
        <v>145</v>
      </c>
      <c r="AU261" s="239" t="s">
        <v>85</v>
      </c>
      <c r="AV261" s="14" t="s">
        <v>85</v>
      </c>
      <c r="AW261" s="14" t="s">
        <v>34</v>
      </c>
      <c r="AX261" s="14" t="s">
        <v>75</v>
      </c>
      <c r="AY261" s="239" t="s">
        <v>132</v>
      </c>
    </row>
    <row r="262" spans="1:51" s="14" customFormat="1" ht="12">
      <c r="A262" s="14"/>
      <c r="B262" s="229"/>
      <c r="C262" s="230"/>
      <c r="D262" s="220" t="s">
        <v>145</v>
      </c>
      <c r="E262" s="231" t="s">
        <v>19</v>
      </c>
      <c r="F262" s="232" t="s">
        <v>237</v>
      </c>
      <c r="G262" s="230"/>
      <c r="H262" s="233">
        <v>7.616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39" t="s">
        <v>145</v>
      </c>
      <c r="AU262" s="239" t="s">
        <v>85</v>
      </c>
      <c r="AV262" s="14" t="s">
        <v>85</v>
      </c>
      <c r="AW262" s="14" t="s">
        <v>34</v>
      </c>
      <c r="AX262" s="14" t="s">
        <v>75</v>
      </c>
      <c r="AY262" s="239" t="s">
        <v>132</v>
      </c>
    </row>
    <row r="263" spans="1:51" s="15" customFormat="1" ht="12">
      <c r="A263" s="15"/>
      <c r="B263" s="240"/>
      <c r="C263" s="241"/>
      <c r="D263" s="220" t="s">
        <v>145</v>
      </c>
      <c r="E263" s="242" t="s">
        <v>19</v>
      </c>
      <c r="F263" s="243" t="s">
        <v>149</v>
      </c>
      <c r="G263" s="241"/>
      <c r="H263" s="244">
        <v>22.189999999999998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0" t="s">
        <v>145</v>
      </c>
      <c r="AU263" s="250" t="s">
        <v>85</v>
      </c>
      <c r="AV263" s="15" t="s">
        <v>139</v>
      </c>
      <c r="AW263" s="15" t="s">
        <v>34</v>
      </c>
      <c r="AX263" s="15" t="s">
        <v>83</v>
      </c>
      <c r="AY263" s="250" t="s">
        <v>132</v>
      </c>
    </row>
    <row r="264" spans="1:65" s="2" customFormat="1" ht="24.15" customHeight="1">
      <c r="A264" s="39"/>
      <c r="B264" s="40"/>
      <c r="C264" s="205" t="s">
        <v>449</v>
      </c>
      <c r="D264" s="205" t="s">
        <v>135</v>
      </c>
      <c r="E264" s="206" t="s">
        <v>450</v>
      </c>
      <c r="F264" s="207" t="s">
        <v>451</v>
      </c>
      <c r="G264" s="208" t="s">
        <v>143</v>
      </c>
      <c r="H264" s="209">
        <v>0.982</v>
      </c>
      <c r="I264" s="210"/>
      <c r="J264" s="211">
        <f>ROUND(I264*H264,2)</f>
        <v>0</v>
      </c>
      <c r="K264" s="207" t="s">
        <v>154</v>
      </c>
      <c r="L264" s="45"/>
      <c r="M264" s="212" t="s">
        <v>19</v>
      </c>
      <c r="N264" s="213" t="s">
        <v>46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0.01</v>
      </c>
      <c r="T264" s="215">
        <f>S264*H264</f>
        <v>0.00982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139</v>
      </c>
      <c r="AT264" s="216" t="s">
        <v>135</v>
      </c>
      <c r="AU264" s="216" t="s">
        <v>85</v>
      </c>
      <c r="AY264" s="18" t="s">
        <v>132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83</v>
      </c>
      <c r="BK264" s="217">
        <f>ROUND(I264*H264,2)</f>
        <v>0</v>
      </c>
      <c r="BL264" s="18" t="s">
        <v>139</v>
      </c>
      <c r="BM264" s="216" t="s">
        <v>452</v>
      </c>
    </row>
    <row r="265" spans="1:47" s="2" customFormat="1" ht="12">
      <c r="A265" s="39"/>
      <c r="B265" s="40"/>
      <c r="C265" s="41"/>
      <c r="D265" s="251" t="s">
        <v>156</v>
      </c>
      <c r="E265" s="41"/>
      <c r="F265" s="252" t="s">
        <v>453</v>
      </c>
      <c r="G265" s="41"/>
      <c r="H265" s="41"/>
      <c r="I265" s="253"/>
      <c r="J265" s="41"/>
      <c r="K265" s="41"/>
      <c r="L265" s="45"/>
      <c r="M265" s="254"/>
      <c r="N265" s="25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156</v>
      </c>
      <c r="AU265" s="18" t="s">
        <v>85</v>
      </c>
    </row>
    <row r="266" spans="1:51" s="13" customFormat="1" ht="12">
      <c r="A266" s="13"/>
      <c r="B266" s="218"/>
      <c r="C266" s="219"/>
      <c r="D266" s="220" t="s">
        <v>145</v>
      </c>
      <c r="E266" s="221" t="s">
        <v>19</v>
      </c>
      <c r="F266" s="222" t="s">
        <v>454</v>
      </c>
      <c r="G266" s="219"/>
      <c r="H266" s="221" t="s">
        <v>19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145</v>
      </c>
      <c r="AU266" s="228" t="s">
        <v>85</v>
      </c>
      <c r="AV266" s="13" t="s">
        <v>83</v>
      </c>
      <c r="AW266" s="13" t="s">
        <v>34</v>
      </c>
      <c r="AX266" s="13" t="s">
        <v>75</v>
      </c>
      <c r="AY266" s="228" t="s">
        <v>132</v>
      </c>
    </row>
    <row r="267" spans="1:51" s="14" customFormat="1" ht="12">
      <c r="A267" s="14"/>
      <c r="B267" s="229"/>
      <c r="C267" s="230"/>
      <c r="D267" s="220" t="s">
        <v>145</v>
      </c>
      <c r="E267" s="231" t="s">
        <v>19</v>
      </c>
      <c r="F267" s="232" t="s">
        <v>455</v>
      </c>
      <c r="G267" s="230"/>
      <c r="H267" s="233">
        <v>0.982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9" t="s">
        <v>145</v>
      </c>
      <c r="AU267" s="239" t="s">
        <v>85</v>
      </c>
      <c r="AV267" s="14" t="s">
        <v>85</v>
      </c>
      <c r="AW267" s="14" t="s">
        <v>34</v>
      </c>
      <c r="AX267" s="14" t="s">
        <v>83</v>
      </c>
      <c r="AY267" s="239" t="s">
        <v>132</v>
      </c>
    </row>
    <row r="268" spans="1:65" s="2" customFormat="1" ht="24.15" customHeight="1">
      <c r="A268" s="39"/>
      <c r="B268" s="40"/>
      <c r="C268" s="205" t="s">
        <v>456</v>
      </c>
      <c r="D268" s="205" t="s">
        <v>135</v>
      </c>
      <c r="E268" s="206" t="s">
        <v>457</v>
      </c>
      <c r="F268" s="207" t="s">
        <v>458</v>
      </c>
      <c r="G268" s="208" t="s">
        <v>143</v>
      </c>
      <c r="H268" s="209">
        <v>27.5</v>
      </c>
      <c r="I268" s="210"/>
      <c r="J268" s="211">
        <f>ROUND(I268*H268,2)</f>
        <v>0</v>
      </c>
      <c r="K268" s="207" t="s">
        <v>154</v>
      </c>
      <c r="L268" s="45"/>
      <c r="M268" s="212" t="s">
        <v>19</v>
      </c>
      <c r="N268" s="213" t="s">
        <v>46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0.089</v>
      </c>
      <c r="T268" s="215">
        <f>S268*H268</f>
        <v>2.4475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139</v>
      </c>
      <c r="AT268" s="216" t="s">
        <v>135</v>
      </c>
      <c r="AU268" s="216" t="s">
        <v>85</v>
      </c>
      <c r="AY268" s="18" t="s">
        <v>132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139</v>
      </c>
      <c r="BM268" s="216" t="s">
        <v>459</v>
      </c>
    </row>
    <row r="269" spans="1:47" s="2" customFormat="1" ht="12">
      <c r="A269" s="39"/>
      <c r="B269" s="40"/>
      <c r="C269" s="41"/>
      <c r="D269" s="251" t="s">
        <v>156</v>
      </c>
      <c r="E269" s="41"/>
      <c r="F269" s="252" t="s">
        <v>460</v>
      </c>
      <c r="G269" s="41"/>
      <c r="H269" s="41"/>
      <c r="I269" s="253"/>
      <c r="J269" s="41"/>
      <c r="K269" s="41"/>
      <c r="L269" s="45"/>
      <c r="M269" s="254"/>
      <c r="N269" s="25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156</v>
      </c>
      <c r="AU269" s="18" t="s">
        <v>85</v>
      </c>
    </row>
    <row r="270" spans="1:51" s="14" customFormat="1" ht="12">
      <c r="A270" s="14"/>
      <c r="B270" s="229"/>
      <c r="C270" s="230"/>
      <c r="D270" s="220" t="s">
        <v>145</v>
      </c>
      <c r="E270" s="231" t="s">
        <v>19</v>
      </c>
      <c r="F270" s="232" t="s">
        <v>461</v>
      </c>
      <c r="G270" s="230"/>
      <c r="H270" s="233">
        <v>27.5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39" t="s">
        <v>145</v>
      </c>
      <c r="AU270" s="239" t="s">
        <v>85</v>
      </c>
      <c r="AV270" s="14" t="s">
        <v>85</v>
      </c>
      <c r="AW270" s="14" t="s">
        <v>34</v>
      </c>
      <c r="AX270" s="14" t="s">
        <v>83</v>
      </c>
      <c r="AY270" s="239" t="s">
        <v>132</v>
      </c>
    </row>
    <row r="271" spans="1:65" s="2" customFormat="1" ht="16.5" customHeight="1">
      <c r="A271" s="39"/>
      <c r="B271" s="40"/>
      <c r="C271" s="205" t="s">
        <v>462</v>
      </c>
      <c r="D271" s="205" t="s">
        <v>135</v>
      </c>
      <c r="E271" s="206" t="s">
        <v>463</v>
      </c>
      <c r="F271" s="207" t="s">
        <v>464</v>
      </c>
      <c r="G271" s="208" t="s">
        <v>143</v>
      </c>
      <c r="H271" s="209">
        <v>4</v>
      </c>
      <c r="I271" s="210"/>
      <c r="J271" s="211">
        <f>ROUND(I271*H271,2)</f>
        <v>0</v>
      </c>
      <c r="K271" s="207" t="s">
        <v>19</v>
      </c>
      <c r="L271" s="45"/>
      <c r="M271" s="212" t="s">
        <v>19</v>
      </c>
      <c r="N271" s="213" t="s">
        <v>46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225</v>
      </c>
      <c r="AT271" s="216" t="s">
        <v>135</v>
      </c>
      <c r="AU271" s="216" t="s">
        <v>85</v>
      </c>
      <c r="AY271" s="18" t="s">
        <v>132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83</v>
      </c>
      <c r="BK271" s="217">
        <f>ROUND(I271*H271,2)</f>
        <v>0</v>
      </c>
      <c r="BL271" s="18" t="s">
        <v>225</v>
      </c>
      <c r="BM271" s="216" t="s">
        <v>465</v>
      </c>
    </row>
    <row r="272" spans="1:65" s="2" customFormat="1" ht="16.5" customHeight="1">
      <c r="A272" s="39"/>
      <c r="B272" s="40"/>
      <c r="C272" s="205" t="s">
        <v>466</v>
      </c>
      <c r="D272" s="205" t="s">
        <v>135</v>
      </c>
      <c r="E272" s="206" t="s">
        <v>467</v>
      </c>
      <c r="F272" s="207" t="s">
        <v>468</v>
      </c>
      <c r="G272" s="208" t="s">
        <v>138</v>
      </c>
      <c r="H272" s="209">
        <v>1</v>
      </c>
      <c r="I272" s="210"/>
      <c r="J272" s="211">
        <f>ROUND(I272*H272,2)</f>
        <v>0</v>
      </c>
      <c r="K272" s="207" t="s">
        <v>19</v>
      </c>
      <c r="L272" s="45"/>
      <c r="M272" s="212" t="s">
        <v>19</v>
      </c>
      <c r="N272" s="213" t="s">
        <v>46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225</v>
      </c>
      <c r="AT272" s="216" t="s">
        <v>135</v>
      </c>
      <c r="AU272" s="216" t="s">
        <v>85</v>
      </c>
      <c r="AY272" s="18" t="s">
        <v>132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83</v>
      </c>
      <c r="BK272" s="217">
        <f>ROUND(I272*H272,2)</f>
        <v>0</v>
      </c>
      <c r="BL272" s="18" t="s">
        <v>225</v>
      </c>
      <c r="BM272" s="216" t="s">
        <v>469</v>
      </c>
    </row>
    <row r="273" spans="1:51" s="14" customFormat="1" ht="12">
      <c r="A273" s="14"/>
      <c r="B273" s="229"/>
      <c r="C273" s="230"/>
      <c r="D273" s="220" t="s">
        <v>145</v>
      </c>
      <c r="E273" s="231" t="s">
        <v>19</v>
      </c>
      <c r="F273" s="232" t="s">
        <v>470</v>
      </c>
      <c r="G273" s="230"/>
      <c r="H273" s="233">
        <v>1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39" t="s">
        <v>145</v>
      </c>
      <c r="AU273" s="239" t="s">
        <v>85</v>
      </c>
      <c r="AV273" s="14" t="s">
        <v>85</v>
      </c>
      <c r="AW273" s="14" t="s">
        <v>34</v>
      </c>
      <c r="AX273" s="14" t="s">
        <v>83</v>
      </c>
      <c r="AY273" s="239" t="s">
        <v>132</v>
      </c>
    </row>
    <row r="274" spans="1:63" s="12" customFormat="1" ht="22.8" customHeight="1">
      <c r="A274" s="12"/>
      <c r="B274" s="189"/>
      <c r="C274" s="190"/>
      <c r="D274" s="191" t="s">
        <v>74</v>
      </c>
      <c r="E274" s="203" t="s">
        <v>471</v>
      </c>
      <c r="F274" s="203" t="s">
        <v>472</v>
      </c>
      <c r="G274" s="190"/>
      <c r="H274" s="190"/>
      <c r="I274" s="193"/>
      <c r="J274" s="204">
        <f>BK274</f>
        <v>0</v>
      </c>
      <c r="K274" s="190"/>
      <c r="L274" s="195"/>
      <c r="M274" s="196"/>
      <c r="N274" s="197"/>
      <c r="O274" s="197"/>
      <c r="P274" s="198">
        <f>SUM(P275:P283)</f>
        <v>0</v>
      </c>
      <c r="Q274" s="197"/>
      <c r="R274" s="198">
        <f>SUM(R275:R283)</f>
        <v>0</v>
      </c>
      <c r="S274" s="197"/>
      <c r="T274" s="199">
        <f>SUM(T275:T283)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0" t="s">
        <v>83</v>
      </c>
      <c r="AT274" s="201" t="s">
        <v>74</v>
      </c>
      <c r="AU274" s="201" t="s">
        <v>83</v>
      </c>
      <c r="AY274" s="200" t="s">
        <v>132</v>
      </c>
      <c r="BK274" s="202">
        <f>SUM(BK275:BK283)</f>
        <v>0</v>
      </c>
    </row>
    <row r="275" spans="1:65" s="2" customFormat="1" ht="24.15" customHeight="1">
      <c r="A275" s="39"/>
      <c r="B275" s="40"/>
      <c r="C275" s="205" t="s">
        <v>473</v>
      </c>
      <c r="D275" s="205" t="s">
        <v>135</v>
      </c>
      <c r="E275" s="206" t="s">
        <v>474</v>
      </c>
      <c r="F275" s="207" t="s">
        <v>475</v>
      </c>
      <c r="G275" s="208" t="s">
        <v>182</v>
      </c>
      <c r="H275" s="209">
        <v>8.756</v>
      </c>
      <c r="I275" s="210"/>
      <c r="J275" s="211">
        <f>ROUND(I275*H275,2)</f>
        <v>0</v>
      </c>
      <c r="K275" s="207" t="s">
        <v>154</v>
      </c>
      <c r="L275" s="45"/>
      <c r="M275" s="212" t="s">
        <v>19</v>
      </c>
      <c r="N275" s="213" t="s">
        <v>46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139</v>
      </c>
      <c r="AT275" s="216" t="s">
        <v>135</v>
      </c>
      <c r="AU275" s="216" t="s">
        <v>85</v>
      </c>
      <c r="AY275" s="18" t="s">
        <v>132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83</v>
      </c>
      <c r="BK275" s="217">
        <f>ROUND(I275*H275,2)</f>
        <v>0</v>
      </c>
      <c r="BL275" s="18" t="s">
        <v>139</v>
      </c>
      <c r="BM275" s="216" t="s">
        <v>476</v>
      </c>
    </row>
    <row r="276" spans="1:47" s="2" customFormat="1" ht="12">
      <c r="A276" s="39"/>
      <c r="B276" s="40"/>
      <c r="C276" s="41"/>
      <c r="D276" s="251" t="s">
        <v>156</v>
      </c>
      <c r="E276" s="41"/>
      <c r="F276" s="252" t="s">
        <v>477</v>
      </c>
      <c r="G276" s="41"/>
      <c r="H276" s="41"/>
      <c r="I276" s="253"/>
      <c r="J276" s="41"/>
      <c r="K276" s="41"/>
      <c r="L276" s="45"/>
      <c r="M276" s="254"/>
      <c r="N276" s="25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156</v>
      </c>
      <c r="AU276" s="18" t="s">
        <v>85</v>
      </c>
    </row>
    <row r="277" spans="1:65" s="2" customFormat="1" ht="21.75" customHeight="1">
      <c r="A277" s="39"/>
      <c r="B277" s="40"/>
      <c r="C277" s="205" t="s">
        <v>478</v>
      </c>
      <c r="D277" s="205" t="s">
        <v>135</v>
      </c>
      <c r="E277" s="206" t="s">
        <v>479</v>
      </c>
      <c r="F277" s="207" t="s">
        <v>480</v>
      </c>
      <c r="G277" s="208" t="s">
        <v>182</v>
      </c>
      <c r="H277" s="209">
        <v>8.756</v>
      </c>
      <c r="I277" s="210"/>
      <c r="J277" s="211">
        <f>ROUND(I277*H277,2)</f>
        <v>0</v>
      </c>
      <c r="K277" s="207" t="s">
        <v>154</v>
      </c>
      <c r="L277" s="45"/>
      <c r="M277" s="212" t="s">
        <v>19</v>
      </c>
      <c r="N277" s="213" t="s">
        <v>46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139</v>
      </c>
      <c r="AT277" s="216" t="s">
        <v>135</v>
      </c>
      <c r="AU277" s="216" t="s">
        <v>85</v>
      </c>
      <c r="AY277" s="18" t="s">
        <v>132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83</v>
      </c>
      <c r="BK277" s="217">
        <f>ROUND(I277*H277,2)</f>
        <v>0</v>
      </c>
      <c r="BL277" s="18" t="s">
        <v>139</v>
      </c>
      <c r="BM277" s="216" t="s">
        <v>481</v>
      </c>
    </row>
    <row r="278" spans="1:47" s="2" customFormat="1" ht="12">
      <c r="A278" s="39"/>
      <c r="B278" s="40"/>
      <c r="C278" s="41"/>
      <c r="D278" s="251" t="s">
        <v>156</v>
      </c>
      <c r="E278" s="41"/>
      <c r="F278" s="252" t="s">
        <v>482</v>
      </c>
      <c r="G278" s="41"/>
      <c r="H278" s="41"/>
      <c r="I278" s="253"/>
      <c r="J278" s="41"/>
      <c r="K278" s="41"/>
      <c r="L278" s="45"/>
      <c r="M278" s="254"/>
      <c r="N278" s="255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156</v>
      </c>
      <c r="AU278" s="18" t="s">
        <v>85</v>
      </c>
    </row>
    <row r="279" spans="1:65" s="2" customFormat="1" ht="24.15" customHeight="1">
      <c r="A279" s="39"/>
      <c r="B279" s="40"/>
      <c r="C279" s="205" t="s">
        <v>483</v>
      </c>
      <c r="D279" s="205" t="s">
        <v>135</v>
      </c>
      <c r="E279" s="206" t="s">
        <v>484</v>
      </c>
      <c r="F279" s="207" t="s">
        <v>485</v>
      </c>
      <c r="G279" s="208" t="s">
        <v>182</v>
      </c>
      <c r="H279" s="209">
        <v>166.364</v>
      </c>
      <c r="I279" s="210"/>
      <c r="J279" s="211">
        <f>ROUND(I279*H279,2)</f>
        <v>0</v>
      </c>
      <c r="K279" s="207" t="s">
        <v>154</v>
      </c>
      <c r="L279" s="45"/>
      <c r="M279" s="212" t="s">
        <v>19</v>
      </c>
      <c r="N279" s="213" t="s">
        <v>46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139</v>
      </c>
      <c r="AT279" s="216" t="s">
        <v>135</v>
      </c>
      <c r="AU279" s="216" t="s">
        <v>85</v>
      </c>
      <c r="AY279" s="18" t="s">
        <v>132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83</v>
      </c>
      <c r="BK279" s="217">
        <f>ROUND(I279*H279,2)</f>
        <v>0</v>
      </c>
      <c r="BL279" s="18" t="s">
        <v>139</v>
      </c>
      <c r="BM279" s="216" t="s">
        <v>486</v>
      </c>
    </row>
    <row r="280" spans="1:47" s="2" customFormat="1" ht="12">
      <c r="A280" s="39"/>
      <c r="B280" s="40"/>
      <c r="C280" s="41"/>
      <c r="D280" s="251" t="s">
        <v>156</v>
      </c>
      <c r="E280" s="41"/>
      <c r="F280" s="252" t="s">
        <v>487</v>
      </c>
      <c r="G280" s="41"/>
      <c r="H280" s="41"/>
      <c r="I280" s="253"/>
      <c r="J280" s="41"/>
      <c r="K280" s="41"/>
      <c r="L280" s="45"/>
      <c r="M280" s="254"/>
      <c r="N280" s="255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156</v>
      </c>
      <c r="AU280" s="18" t="s">
        <v>85</v>
      </c>
    </row>
    <row r="281" spans="1:51" s="14" customFormat="1" ht="12">
      <c r="A281" s="14"/>
      <c r="B281" s="229"/>
      <c r="C281" s="230"/>
      <c r="D281" s="220" t="s">
        <v>145</v>
      </c>
      <c r="E281" s="230"/>
      <c r="F281" s="232" t="s">
        <v>488</v>
      </c>
      <c r="G281" s="230"/>
      <c r="H281" s="233">
        <v>166.364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39" t="s">
        <v>145</v>
      </c>
      <c r="AU281" s="239" t="s">
        <v>85</v>
      </c>
      <c r="AV281" s="14" t="s">
        <v>85</v>
      </c>
      <c r="AW281" s="14" t="s">
        <v>4</v>
      </c>
      <c r="AX281" s="14" t="s">
        <v>83</v>
      </c>
      <c r="AY281" s="239" t="s">
        <v>132</v>
      </c>
    </row>
    <row r="282" spans="1:65" s="2" customFormat="1" ht="24.15" customHeight="1">
      <c r="A282" s="39"/>
      <c r="B282" s="40"/>
      <c r="C282" s="205" t="s">
        <v>489</v>
      </c>
      <c r="D282" s="205" t="s">
        <v>135</v>
      </c>
      <c r="E282" s="206" t="s">
        <v>490</v>
      </c>
      <c r="F282" s="207" t="s">
        <v>491</v>
      </c>
      <c r="G282" s="208" t="s">
        <v>182</v>
      </c>
      <c r="H282" s="209">
        <v>8.756</v>
      </c>
      <c r="I282" s="210"/>
      <c r="J282" s="211">
        <f>ROUND(I282*H282,2)</f>
        <v>0</v>
      </c>
      <c r="K282" s="207" t="s">
        <v>154</v>
      </c>
      <c r="L282" s="45"/>
      <c r="M282" s="212" t="s">
        <v>19</v>
      </c>
      <c r="N282" s="213" t="s">
        <v>46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139</v>
      </c>
      <c r="AT282" s="216" t="s">
        <v>135</v>
      </c>
      <c r="AU282" s="216" t="s">
        <v>85</v>
      </c>
      <c r="AY282" s="18" t="s">
        <v>132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83</v>
      </c>
      <c r="BK282" s="217">
        <f>ROUND(I282*H282,2)</f>
        <v>0</v>
      </c>
      <c r="BL282" s="18" t="s">
        <v>139</v>
      </c>
      <c r="BM282" s="216" t="s">
        <v>492</v>
      </c>
    </row>
    <row r="283" spans="1:47" s="2" customFormat="1" ht="12">
      <c r="A283" s="39"/>
      <c r="B283" s="40"/>
      <c r="C283" s="41"/>
      <c r="D283" s="251" t="s">
        <v>156</v>
      </c>
      <c r="E283" s="41"/>
      <c r="F283" s="252" t="s">
        <v>493</v>
      </c>
      <c r="G283" s="41"/>
      <c r="H283" s="41"/>
      <c r="I283" s="253"/>
      <c r="J283" s="41"/>
      <c r="K283" s="41"/>
      <c r="L283" s="45"/>
      <c r="M283" s="254"/>
      <c r="N283" s="255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156</v>
      </c>
      <c r="AU283" s="18" t="s">
        <v>85</v>
      </c>
    </row>
    <row r="284" spans="1:63" s="12" customFormat="1" ht="22.8" customHeight="1">
      <c r="A284" s="12"/>
      <c r="B284" s="189"/>
      <c r="C284" s="190"/>
      <c r="D284" s="191" t="s">
        <v>74</v>
      </c>
      <c r="E284" s="203" t="s">
        <v>494</v>
      </c>
      <c r="F284" s="203" t="s">
        <v>495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SUM(P285:P286)</f>
        <v>0</v>
      </c>
      <c r="Q284" s="197"/>
      <c r="R284" s="198">
        <f>SUM(R285:R286)</f>
        <v>0</v>
      </c>
      <c r="S284" s="197"/>
      <c r="T284" s="199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83</v>
      </c>
      <c r="AT284" s="201" t="s">
        <v>74</v>
      </c>
      <c r="AU284" s="201" t="s">
        <v>83</v>
      </c>
      <c r="AY284" s="200" t="s">
        <v>132</v>
      </c>
      <c r="BK284" s="202">
        <f>SUM(BK285:BK286)</f>
        <v>0</v>
      </c>
    </row>
    <row r="285" spans="1:65" s="2" customFormat="1" ht="33" customHeight="1">
      <c r="A285" s="39"/>
      <c r="B285" s="40"/>
      <c r="C285" s="205" t="s">
        <v>496</v>
      </c>
      <c r="D285" s="205" t="s">
        <v>135</v>
      </c>
      <c r="E285" s="206" t="s">
        <v>497</v>
      </c>
      <c r="F285" s="207" t="s">
        <v>498</v>
      </c>
      <c r="G285" s="208" t="s">
        <v>182</v>
      </c>
      <c r="H285" s="209">
        <v>6.874</v>
      </c>
      <c r="I285" s="210"/>
      <c r="J285" s="211">
        <f>ROUND(I285*H285,2)</f>
        <v>0</v>
      </c>
      <c r="K285" s="207" t="s">
        <v>154</v>
      </c>
      <c r="L285" s="45"/>
      <c r="M285" s="212" t="s">
        <v>19</v>
      </c>
      <c r="N285" s="213" t="s">
        <v>46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139</v>
      </c>
      <c r="AT285" s="216" t="s">
        <v>135</v>
      </c>
      <c r="AU285" s="216" t="s">
        <v>85</v>
      </c>
      <c r="AY285" s="18" t="s">
        <v>132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83</v>
      </c>
      <c r="BK285" s="217">
        <f>ROUND(I285*H285,2)</f>
        <v>0</v>
      </c>
      <c r="BL285" s="18" t="s">
        <v>139</v>
      </c>
      <c r="BM285" s="216" t="s">
        <v>499</v>
      </c>
    </row>
    <row r="286" spans="1:47" s="2" customFormat="1" ht="12">
      <c r="A286" s="39"/>
      <c r="B286" s="40"/>
      <c r="C286" s="41"/>
      <c r="D286" s="251" t="s">
        <v>156</v>
      </c>
      <c r="E286" s="41"/>
      <c r="F286" s="252" t="s">
        <v>500</v>
      </c>
      <c r="G286" s="41"/>
      <c r="H286" s="41"/>
      <c r="I286" s="253"/>
      <c r="J286" s="41"/>
      <c r="K286" s="41"/>
      <c r="L286" s="45"/>
      <c r="M286" s="254"/>
      <c r="N286" s="255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156</v>
      </c>
      <c r="AU286" s="18" t="s">
        <v>85</v>
      </c>
    </row>
    <row r="287" spans="1:63" s="12" customFormat="1" ht="25.9" customHeight="1">
      <c r="A287" s="12"/>
      <c r="B287" s="189"/>
      <c r="C287" s="190"/>
      <c r="D287" s="191" t="s">
        <v>74</v>
      </c>
      <c r="E287" s="192" t="s">
        <v>501</v>
      </c>
      <c r="F287" s="192" t="s">
        <v>502</v>
      </c>
      <c r="G287" s="190"/>
      <c r="H287" s="190"/>
      <c r="I287" s="193"/>
      <c r="J287" s="194">
        <f>BK287</f>
        <v>0</v>
      </c>
      <c r="K287" s="190"/>
      <c r="L287" s="195"/>
      <c r="M287" s="196"/>
      <c r="N287" s="197"/>
      <c r="O287" s="197"/>
      <c r="P287" s="198">
        <f>P288+P339+P366+P374+P387+P405+P416+P455+P477+P485</f>
        <v>0</v>
      </c>
      <c r="Q287" s="197"/>
      <c r="R287" s="198">
        <f>R288+R339+R366+R374+R387+R405+R416+R455+R477+R485</f>
        <v>0.53914768</v>
      </c>
      <c r="S287" s="197"/>
      <c r="T287" s="199">
        <f>T288+T339+T366+T374+T387+T405+T416+T455+T477+T485</f>
        <v>1.8649570899999999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0" t="s">
        <v>85</v>
      </c>
      <c r="AT287" s="201" t="s">
        <v>74</v>
      </c>
      <c r="AU287" s="201" t="s">
        <v>75</v>
      </c>
      <c r="AY287" s="200" t="s">
        <v>132</v>
      </c>
      <c r="BK287" s="202">
        <f>BK288+BK339+BK366+BK374+BK387+BK405+BK416+BK455+BK477+BK485</f>
        <v>0</v>
      </c>
    </row>
    <row r="288" spans="1:63" s="12" customFormat="1" ht="22.8" customHeight="1">
      <c r="A288" s="12"/>
      <c r="B288" s="189"/>
      <c r="C288" s="190"/>
      <c r="D288" s="191" t="s">
        <v>74</v>
      </c>
      <c r="E288" s="203" t="s">
        <v>503</v>
      </c>
      <c r="F288" s="203" t="s">
        <v>504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SUM(P289:P338)</f>
        <v>0</v>
      </c>
      <c r="Q288" s="197"/>
      <c r="R288" s="198">
        <f>SUM(R289:R338)</f>
        <v>0.0062711600000000004</v>
      </c>
      <c r="S288" s="197"/>
      <c r="T288" s="199">
        <f>SUM(T289:T338)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85</v>
      </c>
      <c r="AT288" s="201" t="s">
        <v>74</v>
      </c>
      <c r="AU288" s="201" t="s">
        <v>83</v>
      </c>
      <c r="AY288" s="200" t="s">
        <v>132</v>
      </c>
      <c r="BK288" s="202">
        <f>SUM(BK289:BK338)</f>
        <v>0</v>
      </c>
    </row>
    <row r="289" spans="1:65" s="2" customFormat="1" ht="24.15" customHeight="1">
      <c r="A289" s="39"/>
      <c r="B289" s="40"/>
      <c r="C289" s="205" t="s">
        <v>505</v>
      </c>
      <c r="D289" s="205" t="s">
        <v>135</v>
      </c>
      <c r="E289" s="206" t="s">
        <v>506</v>
      </c>
      <c r="F289" s="207" t="s">
        <v>507</v>
      </c>
      <c r="G289" s="208" t="s">
        <v>269</v>
      </c>
      <c r="H289" s="209">
        <v>24</v>
      </c>
      <c r="I289" s="210"/>
      <c r="J289" s="211">
        <f>ROUND(I289*H289,2)</f>
        <v>0</v>
      </c>
      <c r="K289" s="207" t="s">
        <v>154</v>
      </c>
      <c r="L289" s="45"/>
      <c r="M289" s="212" t="s">
        <v>19</v>
      </c>
      <c r="N289" s="213" t="s">
        <v>46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225</v>
      </c>
      <c r="AT289" s="216" t="s">
        <v>135</v>
      </c>
      <c r="AU289" s="216" t="s">
        <v>85</v>
      </c>
      <c r="AY289" s="18" t="s">
        <v>132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83</v>
      </c>
      <c r="BK289" s="217">
        <f>ROUND(I289*H289,2)</f>
        <v>0</v>
      </c>
      <c r="BL289" s="18" t="s">
        <v>225</v>
      </c>
      <c r="BM289" s="216" t="s">
        <v>508</v>
      </c>
    </row>
    <row r="290" spans="1:47" s="2" customFormat="1" ht="12">
      <c r="A290" s="39"/>
      <c r="B290" s="40"/>
      <c r="C290" s="41"/>
      <c r="D290" s="251" t="s">
        <v>156</v>
      </c>
      <c r="E290" s="41"/>
      <c r="F290" s="252" t="s">
        <v>509</v>
      </c>
      <c r="G290" s="41"/>
      <c r="H290" s="41"/>
      <c r="I290" s="253"/>
      <c r="J290" s="41"/>
      <c r="K290" s="41"/>
      <c r="L290" s="45"/>
      <c r="M290" s="254"/>
      <c r="N290" s="255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156</v>
      </c>
      <c r="AU290" s="18" t="s">
        <v>85</v>
      </c>
    </row>
    <row r="291" spans="1:65" s="2" customFormat="1" ht="16.5" customHeight="1">
      <c r="A291" s="39"/>
      <c r="B291" s="40"/>
      <c r="C291" s="256" t="s">
        <v>510</v>
      </c>
      <c r="D291" s="256" t="s">
        <v>192</v>
      </c>
      <c r="E291" s="257" t="s">
        <v>511</v>
      </c>
      <c r="F291" s="258" t="s">
        <v>512</v>
      </c>
      <c r="G291" s="259" t="s">
        <v>269</v>
      </c>
      <c r="H291" s="260">
        <v>14</v>
      </c>
      <c r="I291" s="261"/>
      <c r="J291" s="262">
        <f>ROUND(I291*H291,2)</f>
        <v>0</v>
      </c>
      <c r="K291" s="258" t="s">
        <v>19</v>
      </c>
      <c r="L291" s="263"/>
      <c r="M291" s="264" t="s">
        <v>19</v>
      </c>
      <c r="N291" s="265" t="s">
        <v>46</v>
      </c>
      <c r="O291" s="85"/>
      <c r="P291" s="214">
        <f>O291*H291</f>
        <v>0</v>
      </c>
      <c r="Q291" s="214">
        <v>0.00019</v>
      </c>
      <c r="R291" s="214">
        <f>Q291*H291</f>
        <v>0.00266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323</v>
      </c>
      <c r="AT291" s="216" t="s">
        <v>192</v>
      </c>
      <c r="AU291" s="216" t="s">
        <v>85</v>
      </c>
      <c r="AY291" s="18" t="s">
        <v>132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83</v>
      </c>
      <c r="BK291" s="217">
        <f>ROUND(I291*H291,2)</f>
        <v>0</v>
      </c>
      <c r="BL291" s="18" t="s">
        <v>225</v>
      </c>
      <c r="BM291" s="216" t="s">
        <v>513</v>
      </c>
    </row>
    <row r="292" spans="1:65" s="2" customFormat="1" ht="16.5" customHeight="1">
      <c r="A292" s="39"/>
      <c r="B292" s="40"/>
      <c r="C292" s="256" t="s">
        <v>514</v>
      </c>
      <c r="D292" s="256" t="s">
        <v>192</v>
      </c>
      <c r="E292" s="257" t="s">
        <v>515</v>
      </c>
      <c r="F292" s="258" t="s">
        <v>516</v>
      </c>
      <c r="G292" s="259" t="s">
        <v>269</v>
      </c>
      <c r="H292" s="260">
        <v>10</v>
      </c>
      <c r="I292" s="261"/>
      <c r="J292" s="262">
        <f>ROUND(I292*H292,2)</f>
        <v>0</v>
      </c>
      <c r="K292" s="258" t="s">
        <v>19</v>
      </c>
      <c r="L292" s="263"/>
      <c r="M292" s="264" t="s">
        <v>19</v>
      </c>
      <c r="N292" s="265" t="s">
        <v>46</v>
      </c>
      <c r="O292" s="85"/>
      <c r="P292" s="214">
        <f>O292*H292</f>
        <v>0</v>
      </c>
      <c r="Q292" s="214">
        <v>0.00012</v>
      </c>
      <c r="R292" s="214">
        <f>Q292*H292</f>
        <v>0.0012000000000000001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323</v>
      </c>
      <c r="AT292" s="216" t="s">
        <v>192</v>
      </c>
      <c r="AU292" s="216" t="s">
        <v>85</v>
      </c>
      <c r="AY292" s="18" t="s">
        <v>132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83</v>
      </c>
      <c r="BK292" s="217">
        <f>ROUND(I292*H292,2)</f>
        <v>0</v>
      </c>
      <c r="BL292" s="18" t="s">
        <v>225</v>
      </c>
      <c r="BM292" s="216" t="s">
        <v>517</v>
      </c>
    </row>
    <row r="293" spans="1:65" s="2" customFormat="1" ht="24.15" customHeight="1">
      <c r="A293" s="39"/>
      <c r="B293" s="40"/>
      <c r="C293" s="205" t="s">
        <v>518</v>
      </c>
      <c r="D293" s="205" t="s">
        <v>135</v>
      </c>
      <c r="E293" s="206" t="s">
        <v>519</v>
      </c>
      <c r="F293" s="207" t="s">
        <v>520</v>
      </c>
      <c r="G293" s="208" t="s">
        <v>269</v>
      </c>
      <c r="H293" s="209">
        <v>10</v>
      </c>
      <c r="I293" s="210"/>
      <c r="J293" s="211">
        <f>ROUND(I293*H293,2)</f>
        <v>0</v>
      </c>
      <c r="K293" s="207" t="s">
        <v>154</v>
      </c>
      <c r="L293" s="45"/>
      <c r="M293" s="212" t="s">
        <v>19</v>
      </c>
      <c r="N293" s="213" t="s">
        <v>46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225</v>
      </c>
      <c r="AT293" s="216" t="s">
        <v>135</v>
      </c>
      <c r="AU293" s="216" t="s">
        <v>85</v>
      </c>
      <c r="AY293" s="18" t="s">
        <v>132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83</v>
      </c>
      <c r="BK293" s="217">
        <f>ROUND(I293*H293,2)</f>
        <v>0</v>
      </c>
      <c r="BL293" s="18" t="s">
        <v>225</v>
      </c>
      <c r="BM293" s="216" t="s">
        <v>521</v>
      </c>
    </row>
    <row r="294" spans="1:47" s="2" customFormat="1" ht="12">
      <c r="A294" s="39"/>
      <c r="B294" s="40"/>
      <c r="C294" s="41"/>
      <c r="D294" s="251" t="s">
        <v>156</v>
      </c>
      <c r="E294" s="41"/>
      <c r="F294" s="252" t="s">
        <v>522</v>
      </c>
      <c r="G294" s="41"/>
      <c r="H294" s="41"/>
      <c r="I294" s="253"/>
      <c r="J294" s="41"/>
      <c r="K294" s="41"/>
      <c r="L294" s="45"/>
      <c r="M294" s="254"/>
      <c r="N294" s="255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156</v>
      </c>
      <c r="AU294" s="18" t="s">
        <v>85</v>
      </c>
    </row>
    <row r="295" spans="1:65" s="2" customFormat="1" ht="16.5" customHeight="1">
      <c r="A295" s="39"/>
      <c r="B295" s="40"/>
      <c r="C295" s="256" t="s">
        <v>523</v>
      </c>
      <c r="D295" s="256" t="s">
        <v>192</v>
      </c>
      <c r="E295" s="257" t="s">
        <v>524</v>
      </c>
      <c r="F295" s="258" t="s">
        <v>525</v>
      </c>
      <c r="G295" s="259" t="s">
        <v>269</v>
      </c>
      <c r="H295" s="260">
        <v>10</v>
      </c>
      <c r="I295" s="261"/>
      <c r="J295" s="262">
        <f>ROUND(I295*H295,2)</f>
        <v>0</v>
      </c>
      <c r="K295" s="258" t="s">
        <v>19</v>
      </c>
      <c r="L295" s="263"/>
      <c r="M295" s="264" t="s">
        <v>19</v>
      </c>
      <c r="N295" s="265" t="s">
        <v>46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323</v>
      </c>
      <c r="AT295" s="216" t="s">
        <v>192</v>
      </c>
      <c r="AU295" s="216" t="s">
        <v>85</v>
      </c>
      <c r="AY295" s="18" t="s">
        <v>132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83</v>
      </c>
      <c r="BK295" s="217">
        <f>ROUND(I295*H295,2)</f>
        <v>0</v>
      </c>
      <c r="BL295" s="18" t="s">
        <v>225</v>
      </c>
      <c r="BM295" s="216" t="s">
        <v>526</v>
      </c>
    </row>
    <row r="296" spans="1:65" s="2" customFormat="1" ht="24.15" customHeight="1">
      <c r="A296" s="39"/>
      <c r="B296" s="40"/>
      <c r="C296" s="205" t="s">
        <v>527</v>
      </c>
      <c r="D296" s="205" t="s">
        <v>135</v>
      </c>
      <c r="E296" s="206" t="s">
        <v>528</v>
      </c>
      <c r="F296" s="207" t="s">
        <v>529</v>
      </c>
      <c r="G296" s="208" t="s">
        <v>269</v>
      </c>
      <c r="H296" s="209">
        <v>8</v>
      </c>
      <c r="I296" s="210"/>
      <c r="J296" s="211">
        <f>ROUND(I296*H296,2)</f>
        <v>0</v>
      </c>
      <c r="K296" s="207" t="s">
        <v>154</v>
      </c>
      <c r="L296" s="45"/>
      <c r="M296" s="212" t="s">
        <v>19</v>
      </c>
      <c r="N296" s="213" t="s">
        <v>46</v>
      </c>
      <c r="O296" s="85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225</v>
      </c>
      <c r="AT296" s="216" t="s">
        <v>135</v>
      </c>
      <c r="AU296" s="216" t="s">
        <v>85</v>
      </c>
      <c r="AY296" s="18" t="s">
        <v>132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83</v>
      </c>
      <c r="BK296" s="217">
        <f>ROUND(I296*H296,2)</f>
        <v>0</v>
      </c>
      <c r="BL296" s="18" t="s">
        <v>225</v>
      </c>
      <c r="BM296" s="216" t="s">
        <v>530</v>
      </c>
    </row>
    <row r="297" spans="1:47" s="2" customFormat="1" ht="12">
      <c r="A297" s="39"/>
      <c r="B297" s="40"/>
      <c r="C297" s="41"/>
      <c r="D297" s="251" t="s">
        <v>156</v>
      </c>
      <c r="E297" s="41"/>
      <c r="F297" s="252" t="s">
        <v>531</v>
      </c>
      <c r="G297" s="41"/>
      <c r="H297" s="41"/>
      <c r="I297" s="253"/>
      <c r="J297" s="41"/>
      <c r="K297" s="41"/>
      <c r="L297" s="45"/>
      <c r="M297" s="254"/>
      <c r="N297" s="25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156</v>
      </c>
      <c r="AU297" s="18" t="s">
        <v>85</v>
      </c>
    </row>
    <row r="298" spans="1:65" s="2" customFormat="1" ht="16.5" customHeight="1">
      <c r="A298" s="39"/>
      <c r="B298" s="40"/>
      <c r="C298" s="256" t="s">
        <v>532</v>
      </c>
      <c r="D298" s="256" t="s">
        <v>192</v>
      </c>
      <c r="E298" s="257" t="s">
        <v>533</v>
      </c>
      <c r="F298" s="258" t="s">
        <v>534</v>
      </c>
      <c r="G298" s="259" t="s">
        <v>269</v>
      </c>
      <c r="H298" s="260">
        <v>8.4</v>
      </c>
      <c r="I298" s="261"/>
      <c r="J298" s="262">
        <f>ROUND(I298*H298,2)</f>
        <v>0</v>
      </c>
      <c r="K298" s="258" t="s">
        <v>19</v>
      </c>
      <c r="L298" s="263"/>
      <c r="M298" s="264" t="s">
        <v>19</v>
      </c>
      <c r="N298" s="265" t="s">
        <v>46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323</v>
      </c>
      <c r="AT298" s="216" t="s">
        <v>192</v>
      </c>
      <c r="AU298" s="216" t="s">
        <v>85</v>
      </c>
      <c r="AY298" s="18" t="s">
        <v>132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83</v>
      </c>
      <c r="BK298" s="217">
        <f>ROUND(I298*H298,2)</f>
        <v>0</v>
      </c>
      <c r="BL298" s="18" t="s">
        <v>225</v>
      </c>
      <c r="BM298" s="216" t="s">
        <v>535</v>
      </c>
    </row>
    <row r="299" spans="1:51" s="14" customFormat="1" ht="12">
      <c r="A299" s="14"/>
      <c r="B299" s="229"/>
      <c r="C299" s="230"/>
      <c r="D299" s="220" t="s">
        <v>145</v>
      </c>
      <c r="E299" s="230"/>
      <c r="F299" s="232" t="s">
        <v>536</v>
      </c>
      <c r="G299" s="230"/>
      <c r="H299" s="233">
        <v>8.4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39" t="s">
        <v>145</v>
      </c>
      <c r="AU299" s="239" t="s">
        <v>85</v>
      </c>
      <c r="AV299" s="14" t="s">
        <v>85</v>
      </c>
      <c r="AW299" s="14" t="s">
        <v>4</v>
      </c>
      <c r="AX299" s="14" t="s">
        <v>83</v>
      </c>
      <c r="AY299" s="239" t="s">
        <v>132</v>
      </c>
    </row>
    <row r="300" spans="1:65" s="2" customFormat="1" ht="24.15" customHeight="1">
      <c r="A300" s="39"/>
      <c r="B300" s="40"/>
      <c r="C300" s="205" t="s">
        <v>537</v>
      </c>
      <c r="D300" s="205" t="s">
        <v>135</v>
      </c>
      <c r="E300" s="206" t="s">
        <v>538</v>
      </c>
      <c r="F300" s="207" t="s">
        <v>539</v>
      </c>
      <c r="G300" s="208" t="s">
        <v>269</v>
      </c>
      <c r="H300" s="209">
        <v>1</v>
      </c>
      <c r="I300" s="210"/>
      <c r="J300" s="211">
        <f>ROUND(I300*H300,2)</f>
        <v>0</v>
      </c>
      <c r="K300" s="207" t="s">
        <v>154</v>
      </c>
      <c r="L300" s="45"/>
      <c r="M300" s="212" t="s">
        <v>19</v>
      </c>
      <c r="N300" s="213" t="s">
        <v>46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225</v>
      </c>
      <c r="AT300" s="216" t="s">
        <v>135</v>
      </c>
      <c r="AU300" s="216" t="s">
        <v>85</v>
      </c>
      <c r="AY300" s="18" t="s">
        <v>132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83</v>
      </c>
      <c r="BK300" s="217">
        <f>ROUND(I300*H300,2)</f>
        <v>0</v>
      </c>
      <c r="BL300" s="18" t="s">
        <v>225</v>
      </c>
      <c r="BM300" s="216" t="s">
        <v>540</v>
      </c>
    </row>
    <row r="301" spans="1:47" s="2" customFormat="1" ht="12">
      <c r="A301" s="39"/>
      <c r="B301" s="40"/>
      <c r="C301" s="41"/>
      <c r="D301" s="251" t="s">
        <v>156</v>
      </c>
      <c r="E301" s="41"/>
      <c r="F301" s="252" t="s">
        <v>541</v>
      </c>
      <c r="G301" s="41"/>
      <c r="H301" s="41"/>
      <c r="I301" s="253"/>
      <c r="J301" s="41"/>
      <c r="K301" s="41"/>
      <c r="L301" s="45"/>
      <c r="M301" s="254"/>
      <c r="N301" s="25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156</v>
      </c>
      <c r="AU301" s="18" t="s">
        <v>85</v>
      </c>
    </row>
    <row r="302" spans="1:65" s="2" customFormat="1" ht="16.5" customHeight="1">
      <c r="A302" s="39"/>
      <c r="B302" s="40"/>
      <c r="C302" s="256" t="s">
        <v>542</v>
      </c>
      <c r="D302" s="256" t="s">
        <v>192</v>
      </c>
      <c r="E302" s="257" t="s">
        <v>543</v>
      </c>
      <c r="F302" s="258" t="s">
        <v>544</v>
      </c>
      <c r="G302" s="259" t="s">
        <v>545</v>
      </c>
      <c r="H302" s="260">
        <v>1.188</v>
      </c>
      <c r="I302" s="261"/>
      <c r="J302" s="262">
        <f>ROUND(I302*H302,2)</f>
        <v>0</v>
      </c>
      <c r="K302" s="258" t="s">
        <v>154</v>
      </c>
      <c r="L302" s="263"/>
      <c r="M302" s="264" t="s">
        <v>19</v>
      </c>
      <c r="N302" s="265" t="s">
        <v>46</v>
      </c>
      <c r="O302" s="85"/>
      <c r="P302" s="214">
        <f>O302*H302</f>
        <v>0</v>
      </c>
      <c r="Q302" s="214">
        <v>0.00107</v>
      </c>
      <c r="R302" s="214">
        <f>Q302*H302</f>
        <v>0.00127116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323</v>
      </c>
      <c r="AT302" s="216" t="s">
        <v>192</v>
      </c>
      <c r="AU302" s="216" t="s">
        <v>85</v>
      </c>
      <c r="AY302" s="18" t="s">
        <v>132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83</v>
      </c>
      <c r="BK302" s="217">
        <f>ROUND(I302*H302,2)</f>
        <v>0</v>
      </c>
      <c r="BL302" s="18" t="s">
        <v>225</v>
      </c>
      <c r="BM302" s="216" t="s">
        <v>546</v>
      </c>
    </row>
    <row r="303" spans="1:51" s="14" customFormat="1" ht="12">
      <c r="A303" s="14"/>
      <c r="B303" s="229"/>
      <c r="C303" s="230"/>
      <c r="D303" s="220" t="s">
        <v>145</v>
      </c>
      <c r="E303" s="230"/>
      <c r="F303" s="232" t="s">
        <v>547</v>
      </c>
      <c r="G303" s="230"/>
      <c r="H303" s="233">
        <v>1.188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39" t="s">
        <v>145</v>
      </c>
      <c r="AU303" s="239" t="s">
        <v>85</v>
      </c>
      <c r="AV303" s="14" t="s">
        <v>85</v>
      </c>
      <c r="AW303" s="14" t="s">
        <v>4</v>
      </c>
      <c r="AX303" s="14" t="s">
        <v>83</v>
      </c>
      <c r="AY303" s="239" t="s">
        <v>132</v>
      </c>
    </row>
    <row r="304" spans="1:65" s="2" customFormat="1" ht="24.15" customHeight="1">
      <c r="A304" s="39"/>
      <c r="B304" s="40"/>
      <c r="C304" s="205" t="s">
        <v>548</v>
      </c>
      <c r="D304" s="205" t="s">
        <v>135</v>
      </c>
      <c r="E304" s="206" t="s">
        <v>549</v>
      </c>
      <c r="F304" s="207" t="s">
        <v>550</v>
      </c>
      <c r="G304" s="208" t="s">
        <v>269</v>
      </c>
      <c r="H304" s="209">
        <v>10</v>
      </c>
      <c r="I304" s="210"/>
      <c r="J304" s="211">
        <f>ROUND(I304*H304,2)</f>
        <v>0</v>
      </c>
      <c r="K304" s="207" t="s">
        <v>154</v>
      </c>
      <c r="L304" s="45"/>
      <c r="M304" s="212" t="s">
        <v>19</v>
      </c>
      <c r="N304" s="213" t="s">
        <v>46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225</v>
      </c>
      <c r="AT304" s="216" t="s">
        <v>135</v>
      </c>
      <c r="AU304" s="216" t="s">
        <v>85</v>
      </c>
      <c r="AY304" s="18" t="s">
        <v>132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83</v>
      </c>
      <c r="BK304" s="217">
        <f>ROUND(I304*H304,2)</f>
        <v>0</v>
      </c>
      <c r="BL304" s="18" t="s">
        <v>225</v>
      </c>
      <c r="BM304" s="216" t="s">
        <v>551</v>
      </c>
    </row>
    <row r="305" spans="1:47" s="2" customFormat="1" ht="12">
      <c r="A305" s="39"/>
      <c r="B305" s="40"/>
      <c r="C305" s="41"/>
      <c r="D305" s="251" t="s">
        <v>156</v>
      </c>
      <c r="E305" s="41"/>
      <c r="F305" s="252" t="s">
        <v>552</v>
      </c>
      <c r="G305" s="41"/>
      <c r="H305" s="41"/>
      <c r="I305" s="253"/>
      <c r="J305" s="41"/>
      <c r="K305" s="41"/>
      <c r="L305" s="45"/>
      <c r="M305" s="254"/>
      <c r="N305" s="255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156</v>
      </c>
      <c r="AU305" s="18" t="s">
        <v>85</v>
      </c>
    </row>
    <row r="306" spans="1:65" s="2" customFormat="1" ht="24.15" customHeight="1">
      <c r="A306" s="39"/>
      <c r="B306" s="40"/>
      <c r="C306" s="205" t="s">
        <v>553</v>
      </c>
      <c r="D306" s="205" t="s">
        <v>135</v>
      </c>
      <c r="E306" s="206" t="s">
        <v>554</v>
      </c>
      <c r="F306" s="207" t="s">
        <v>555</v>
      </c>
      <c r="G306" s="208" t="s">
        <v>138</v>
      </c>
      <c r="H306" s="209">
        <v>4</v>
      </c>
      <c r="I306" s="210"/>
      <c r="J306" s="211">
        <f>ROUND(I306*H306,2)</f>
        <v>0</v>
      </c>
      <c r="K306" s="207" t="s">
        <v>154</v>
      </c>
      <c r="L306" s="45"/>
      <c r="M306" s="212" t="s">
        <v>19</v>
      </c>
      <c r="N306" s="213" t="s">
        <v>46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225</v>
      </c>
      <c r="AT306" s="216" t="s">
        <v>135</v>
      </c>
      <c r="AU306" s="216" t="s">
        <v>85</v>
      </c>
      <c r="AY306" s="18" t="s">
        <v>132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83</v>
      </c>
      <c r="BK306" s="217">
        <f>ROUND(I306*H306,2)</f>
        <v>0</v>
      </c>
      <c r="BL306" s="18" t="s">
        <v>225</v>
      </c>
      <c r="BM306" s="216" t="s">
        <v>556</v>
      </c>
    </row>
    <row r="307" spans="1:47" s="2" customFormat="1" ht="12">
      <c r="A307" s="39"/>
      <c r="B307" s="40"/>
      <c r="C307" s="41"/>
      <c r="D307" s="251" t="s">
        <v>156</v>
      </c>
      <c r="E307" s="41"/>
      <c r="F307" s="252" t="s">
        <v>557</v>
      </c>
      <c r="G307" s="41"/>
      <c r="H307" s="41"/>
      <c r="I307" s="253"/>
      <c r="J307" s="41"/>
      <c r="K307" s="41"/>
      <c r="L307" s="45"/>
      <c r="M307" s="254"/>
      <c r="N307" s="25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156</v>
      </c>
      <c r="AU307" s="18" t="s">
        <v>85</v>
      </c>
    </row>
    <row r="308" spans="1:65" s="2" customFormat="1" ht="16.5" customHeight="1">
      <c r="A308" s="39"/>
      <c r="B308" s="40"/>
      <c r="C308" s="256" t="s">
        <v>558</v>
      </c>
      <c r="D308" s="256" t="s">
        <v>192</v>
      </c>
      <c r="E308" s="257" t="s">
        <v>559</v>
      </c>
      <c r="F308" s="258" t="s">
        <v>560</v>
      </c>
      <c r="G308" s="259" t="s">
        <v>138</v>
      </c>
      <c r="H308" s="260">
        <v>4</v>
      </c>
      <c r="I308" s="261"/>
      <c r="J308" s="262">
        <f>ROUND(I308*H308,2)</f>
        <v>0</v>
      </c>
      <c r="K308" s="258" t="s">
        <v>154</v>
      </c>
      <c r="L308" s="263"/>
      <c r="M308" s="264" t="s">
        <v>19</v>
      </c>
      <c r="N308" s="265" t="s">
        <v>46</v>
      </c>
      <c r="O308" s="85"/>
      <c r="P308" s="214">
        <f>O308*H308</f>
        <v>0</v>
      </c>
      <c r="Q308" s="214">
        <v>4E-05</v>
      </c>
      <c r="R308" s="214">
        <f>Q308*H308</f>
        <v>0.00016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323</v>
      </c>
      <c r="AT308" s="216" t="s">
        <v>192</v>
      </c>
      <c r="AU308" s="216" t="s">
        <v>85</v>
      </c>
      <c r="AY308" s="18" t="s">
        <v>132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83</v>
      </c>
      <c r="BK308" s="217">
        <f>ROUND(I308*H308,2)</f>
        <v>0</v>
      </c>
      <c r="BL308" s="18" t="s">
        <v>225</v>
      </c>
      <c r="BM308" s="216" t="s">
        <v>561</v>
      </c>
    </row>
    <row r="309" spans="1:65" s="2" customFormat="1" ht="24.15" customHeight="1">
      <c r="A309" s="39"/>
      <c r="B309" s="40"/>
      <c r="C309" s="205" t="s">
        <v>562</v>
      </c>
      <c r="D309" s="205" t="s">
        <v>135</v>
      </c>
      <c r="E309" s="206" t="s">
        <v>563</v>
      </c>
      <c r="F309" s="207" t="s">
        <v>564</v>
      </c>
      <c r="G309" s="208" t="s">
        <v>138</v>
      </c>
      <c r="H309" s="209">
        <v>6</v>
      </c>
      <c r="I309" s="210"/>
      <c r="J309" s="211">
        <f>ROUND(I309*H309,2)</f>
        <v>0</v>
      </c>
      <c r="K309" s="207" t="s">
        <v>154</v>
      </c>
      <c r="L309" s="45"/>
      <c r="M309" s="212" t="s">
        <v>19</v>
      </c>
      <c r="N309" s="213" t="s">
        <v>46</v>
      </c>
      <c r="O309" s="85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225</v>
      </c>
      <c r="AT309" s="216" t="s">
        <v>135</v>
      </c>
      <c r="AU309" s="216" t="s">
        <v>85</v>
      </c>
      <c r="AY309" s="18" t="s">
        <v>132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83</v>
      </c>
      <c r="BK309" s="217">
        <f>ROUND(I309*H309,2)</f>
        <v>0</v>
      </c>
      <c r="BL309" s="18" t="s">
        <v>225</v>
      </c>
      <c r="BM309" s="216" t="s">
        <v>565</v>
      </c>
    </row>
    <row r="310" spans="1:47" s="2" customFormat="1" ht="12">
      <c r="A310" s="39"/>
      <c r="B310" s="40"/>
      <c r="C310" s="41"/>
      <c r="D310" s="251" t="s">
        <v>156</v>
      </c>
      <c r="E310" s="41"/>
      <c r="F310" s="252" t="s">
        <v>566</v>
      </c>
      <c r="G310" s="41"/>
      <c r="H310" s="41"/>
      <c r="I310" s="253"/>
      <c r="J310" s="41"/>
      <c r="K310" s="41"/>
      <c r="L310" s="45"/>
      <c r="M310" s="254"/>
      <c r="N310" s="255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156</v>
      </c>
      <c r="AU310" s="18" t="s">
        <v>85</v>
      </c>
    </row>
    <row r="311" spans="1:65" s="2" customFormat="1" ht="16.5" customHeight="1">
      <c r="A311" s="39"/>
      <c r="B311" s="40"/>
      <c r="C311" s="256" t="s">
        <v>567</v>
      </c>
      <c r="D311" s="256" t="s">
        <v>192</v>
      </c>
      <c r="E311" s="257" t="s">
        <v>568</v>
      </c>
      <c r="F311" s="258" t="s">
        <v>569</v>
      </c>
      <c r="G311" s="259" t="s">
        <v>138</v>
      </c>
      <c r="H311" s="260">
        <v>6</v>
      </c>
      <c r="I311" s="261"/>
      <c r="J311" s="262">
        <f>ROUND(I311*H311,2)</f>
        <v>0</v>
      </c>
      <c r="K311" s="258" t="s">
        <v>154</v>
      </c>
      <c r="L311" s="263"/>
      <c r="M311" s="264" t="s">
        <v>19</v>
      </c>
      <c r="N311" s="265" t="s">
        <v>46</v>
      </c>
      <c r="O311" s="85"/>
      <c r="P311" s="214">
        <f>O311*H311</f>
        <v>0</v>
      </c>
      <c r="Q311" s="214">
        <v>9E-05</v>
      </c>
      <c r="R311" s="214">
        <f>Q311*H311</f>
        <v>0.00054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323</v>
      </c>
      <c r="AT311" s="216" t="s">
        <v>192</v>
      </c>
      <c r="AU311" s="216" t="s">
        <v>85</v>
      </c>
      <c r="AY311" s="18" t="s">
        <v>132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83</v>
      </c>
      <c r="BK311" s="217">
        <f>ROUND(I311*H311,2)</f>
        <v>0</v>
      </c>
      <c r="BL311" s="18" t="s">
        <v>225</v>
      </c>
      <c r="BM311" s="216" t="s">
        <v>570</v>
      </c>
    </row>
    <row r="312" spans="1:65" s="2" customFormat="1" ht="33" customHeight="1">
      <c r="A312" s="39"/>
      <c r="B312" s="40"/>
      <c r="C312" s="205" t="s">
        <v>571</v>
      </c>
      <c r="D312" s="205" t="s">
        <v>135</v>
      </c>
      <c r="E312" s="206" t="s">
        <v>572</v>
      </c>
      <c r="F312" s="207" t="s">
        <v>573</v>
      </c>
      <c r="G312" s="208" t="s">
        <v>269</v>
      </c>
      <c r="H312" s="209">
        <v>140</v>
      </c>
      <c r="I312" s="210"/>
      <c r="J312" s="211">
        <f>ROUND(I312*H312,2)</f>
        <v>0</v>
      </c>
      <c r="K312" s="207" t="s">
        <v>154</v>
      </c>
      <c r="L312" s="45"/>
      <c r="M312" s="212" t="s">
        <v>19</v>
      </c>
      <c r="N312" s="213" t="s">
        <v>46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225</v>
      </c>
      <c r="AT312" s="216" t="s">
        <v>135</v>
      </c>
      <c r="AU312" s="216" t="s">
        <v>85</v>
      </c>
      <c r="AY312" s="18" t="s">
        <v>132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83</v>
      </c>
      <c r="BK312" s="217">
        <f>ROUND(I312*H312,2)</f>
        <v>0</v>
      </c>
      <c r="BL312" s="18" t="s">
        <v>225</v>
      </c>
      <c r="BM312" s="216" t="s">
        <v>574</v>
      </c>
    </row>
    <row r="313" spans="1:47" s="2" customFormat="1" ht="12">
      <c r="A313" s="39"/>
      <c r="B313" s="40"/>
      <c r="C313" s="41"/>
      <c r="D313" s="251" t="s">
        <v>156</v>
      </c>
      <c r="E313" s="41"/>
      <c r="F313" s="252" t="s">
        <v>575</v>
      </c>
      <c r="G313" s="41"/>
      <c r="H313" s="41"/>
      <c r="I313" s="253"/>
      <c r="J313" s="41"/>
      <c r="K313" s="41"/>
      <c r="L313" s="45"/>
      <c r="M313" s="254"/>
      <c r="N313" s="25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156</v>
      </c>
      <c r="AU313" s="18" t="s">
        <v>85</v>
      </c>
    </row>
    <row r="314" spans="1:65" s="2" customFormat="1" ht="16.5" customHeight="1">
      <c r="A314" s="39"/>
      <c r="B314" s="40"/>
      <c r="C314" s="256" t="s">
        <v>576</v>
      </c>
      <c r="D314" s="256" t="s">
        <v>192</v>
      </c>
      <c r="E314" s="257" t="s">
        <v>577</v>
      </c>
      <c r="F314" s="258" t="s">
        <v>578</v>
      </c>
      <c r="G314" s="259" t="s">
        <v>269</v>
      </c>
      <c r="H314" s="260">
        <v>11.5</v>
      </c>
      <c r="I314" s="261"/>
      <c r="J314" s="262">
        <f>ROUND(I314*H314,2)</f>
        <v>0</v>
      </c>
      <c r="K314" s="258" t="s">
        <v>19</v>
      </c>
      <c r="L314" s="263"/>
      <c r="M314" s="264" t="s">
        <v>19</v>
      </c>
      <c r="N314" s="265" t="s">
        <v>46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323</v>
      </c>
      <c r="AT314" s="216" t="s">
        <v>192</v>
      </c>
      <c r="AU314" s="216" t="s">
        <v>85</v>
      </c>
      <c r="AY314" s="18" t="s">
        <v>132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225</v>
      </c>
      <c r="BM314" s="216" t="s">
        <v>579</v>
      </c>
    </row>
    <row r="315" spans="1:51" s="14" customFormat="1" ht="12">
      <c r="A315" s="14"/>
      <c r="B315" s="229"/>
      <c r="C315" s="230"/>
      <c r="D315" s="220" t="s">
        <v>145</v>
      </c>
      <c r="E315" s="230"/>
      <c r="F315" s="232" t="s">
        <v>580</v>
      </c>
      <c r="G315" s="230"/>
      <c r="H315" s="233">
        <v>11.5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39" t="s">
        <v>145</v>
      </c>
      <c r="AU315" s="239" t="s">
        <v>85</v>
      </c>
      <c r="AV315" s="14" t="s">
        <v>85</v>
      </c>
      <c r="AW315" s="14" t="s">
        <v>4</v>
      </c>
      <c r="AX315" s="14" t="s">
        <v>83</v>
      </c>
      <c r="AY315" s="239" t="s">
        <v>132</v>
      </c>
    </row>
    <row r="316" spans="1:65" s="2" customFormat="1" ht="16.5" customHeight="1">
      <c r="A316" s="39"/>
      <c r="B316" s="40"/>
      <c r="C316" s="256" t="s">
        <v>581</v>
      </c>
      <c r="D316" s="256" t="s">
        <v>192</v>
      </c>
      <c r="E316" s="257" t="s">
        <v>582</v>
      </c>
      <c r="F316" s="258" t="s">
        <v>583</v>
      </c>
      <c r="G316" s="259" t="s">
        <v>269</v>
      </c>
      <c r="H316" s="260">
        <v>86.25</v>
      </c>
      <c r="I316" s="261"/>
      <c r="J316" s="262">
        <f>ROUND(I316*H316,2)</f>
        <v>0</v>
      </c>
      <c r="K316" s="258" t="s">
        <v>19</v>
      </c>
      <c r="L316" s="263"/>
      <c r="M316" s="264" t="s">
        <v>19</v>
      </c>
      <c r="N316" s="265" t="s">
        <v>46</v>
      </c>
      <c r="O316" s="85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323</v>
      </c>
      <c r="AT316" s="216" t="s">
        <v>192</v>
      </c>
      <c r="AU316" s="216" t="s">
        <v>85</v>
      </c>
      <c r="AY316" s="18" t="s">
        <v>132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83</v>
      </c>
      <c r="BK316" s="217">
        <f>ROUND(I316*H316,2)</f>
        <v>0</v>
      </c>
      <c r="BL316" s="18" t="s">
        <v>225</v>
      </c>
      <c r="BM316" s="216" t="s">
        <v>584</v>
      </c>
    </row>
    <row r="317" spans="1:51" s="14" customFormat="1" ht="12">
      <c r="A317" s="14"/>
      <c r="B317" s="229"/>
      <c r="C317" s="230"/>
      <c r="D317" s="220" t="s">
        <v>145</v>
      </c>
      <c r="E317" s="230"/>
      <c r="F317" s="232" t="s">
        <v>585</v>
      </c>
      <c r="G317" s="230"/>
      <c r="H317" s="233">
        <v>86.25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39" t="s">
        <v>145</v>
      </c>
      <c r="AU317" s="239" t="s">
        <v>85</v>
      </c>
      <c r="AV317" s="14" t="s">
        <v>85</v>
      </c>
      <c r="AW317" s="14" t="s">
        <v>4</v>
      </c>
      <c r="AX317" s="14" t="s">
        <v>83</v>
      </c>
      <c r="AY317" s="239" t="s">
        <v>132</v>
      </c>
    </row>
    <row r="318" spans="1:65" s="2" customFormat="1" ht="16.5" customHeight="1">
      <c r="A318" s="39"/>
      <c r="B318" s="40"/>
      <c r="C318" s="256" t="s">
        <v>586</v>
      </c>
      <c r="D318" s="256" t="s">
        <v>192</v>
      </c>
      <c r="E318" s="257" t="s">
        <v>587</v>
      </c>
      <c r="F318" s="258" t="s">
        <v>588</v>
      </c>
      <c r="G318" s="259" t="s">
        <v>269</v>
      </c>
      <c r="H318" s="260">
        <v>63.25</v>
      </c>
      <c r="I318" s="261"/>
      <c r="J318" s="262">
        <f>ROUND(I318*H318,2)</f>
        <v>0</v>
      </c>
      <c r="K318" s="258" t="s">
        <v>19</v>
      </c>
      <c r="L318" s="263"/>
      <c r="M318" s="264" t="s">
        <v>19</v>
      </c>
      <c r="N318" s="265" t="s">
        <v>46</v>
      </c>
      <c r="O318" s="85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323</v>
      </c>
      <c r="AT318" s="216" t="s">
        <v>192</v>
      </c>
      <c r="AU318" s="216" t="s">
        <v>85</v>
      </c>
      <c r="AY318" s="18" t="s">
        <v>132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83</v>
      </c>
      <c r="BK318" s="217">
        <f>ROUND(I318*H318,2)</f>
        <v>0</v>
      </c>
      <c r="BL318" s="18" t="s">
        <v>225</v>
      </c>
      <c r="BM318" s="216" t="s">
        <v>589</v>
      </c>
    </row>
    <row r="319" spans="1:51" s="14" customFormat="1" ht="12">
      <c r="A319" s="14"/>
      <c r="B319" s="229"/>
      <c r="C319" s="230"/>
      <c r="D319" s="220" t="s">
        <v>145</v>
      </c>
      <c r="E319" s="230"/>
      <c r="F319" s="232" t="s">
        <v>590</v>
      </c>
      <c r="G319" s="230"/>
      <c r="H319" s="233">
        <v>63.25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39" t="s">
        <v>145</v>
      </c>
      <c r="AU319" s="239" t="s">
        <v>85</v>
      </c>
      <c r="AV319" s="14" t="s">
        <v>85</v>
      </c>
      <c r="AW319" s="14" t="s">
        <v>4</v>
      </c>
      <c r="AX319" s="14" t="s">
        <v>83</v>
      </c>
      <c r="AY319" s="239" t="s">
        <v>132</v>
      </c>
    </row>
    <row r="320" spans="1:65" s="2" customFormat="1" ht="24.15" customHeight="1">
      <c r="A320" s="39"/>
      <c r="B320" s="40"/>
      <c r="C320" s="205" t="s">
        <v>591</v>
      </c>
      <c r="D320" s="205" t="s">
        <v>135</v>
      </c>
      <c r="E320" s="206" t="s">
        <v>592</v>
      </c>
      <c r="F320" s="207" t="s">
        <v>593</v>
      </c>
      <c r="G320" s="208" t="s">
        <v>138</v>
      </c>
      <c r="H320" s="209">
        <v>3</v>
      </c>
      <c r="I320" s="210"/>
      <c r="J320" s="211">
        <f>ROUND(I320*H320,2)</f>
        <v>0</v>
      </c>
      <c r="K320" s="207" t="s">
        <v>154</v>
      </c>
      <c r="L320" s="45"/>
      <c r="M320" s="212" t="s">
        <v>19</v>
      </c>
      <c r="N320" s="213" t="s">
        <v>46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225</v>
      </c>
      <c r="AT320" s="216" t="s">
        <v>135</v>
      </c>
      <c r="AU320" s="216" t="s">
        <v>85</v>
      </c>
      <c r="AY320" s="18" t="s">
        <v>132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83</v>
      </c>
      <c r="BK320" s="217">
        <f>ROUND(I320*H320,2)</f>
        <v>0</v>
      </c>
      <c r="BL320" s="18" t="s">
        <v>225</v>
      </c>
      <c r="BM320" s="216" t="s">
        <v>594</v>
      </c>
    </row>
    <row r="321" spans="1:47" s="2" customFormat="1" ht="12">
      <c r="A321" s="39"/>
      <c r="B321" s="40"/>
      <c r="C321" s="41"/>
      <c r="D321" s="251" t="s">
        <v>156</v>
      </c>
      <c r="E321" s="41"/>
      <c r="F321" s="252" t="s">
        <v>595</v>
      </c>
      <c r="G321" s="41"/>
      <c r="H321" s="41"/>
      <c r="I321" s="253"/>
      <c r="J321" s="41"/>
      <c r="K321" s="41"/>
      <c r="L321" s="45"/>
      <c r="M321" s="254"/>
      <c r="N321" s="25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156</v>
      </c>
      <c r="AU321" s="18" t="s">
        <v>85</v>
      </c>
    </row>
    <row r="322" spans="1:65" s="2" customFormat="1" ht="16.5" customHeight="1">
      <c r="A322" s="39"/>
      <c r="B322" s="40"/>
      <c r="C322" s="256" t="s">
        <v>596</v>
      </c>
      <c r="D322" s="256" t="s">
        <v>192</v>
      </c>
      <c r="E322" s="257" t="s">
        <v>597</v>
      </c>
      <c r="F322" s="258" t="s">
        <v>598</v>
      </c>
      <c r="G322" s="259" t="s">
        <v>138</v>
      </c>
      <c r="H322" s="260">
        <v>3</v>
      </c>
      <c r="I322" s="261"/>
      <c r="J322" s="262">
        <f>ROUND(I322*H322,2)</f>
        <v>0</v>
      </c>
      <c r="K322" s="258" t="s">
        <v>154</v>
      </c>
      <c r="L322" s="263"/>
      <c r="M322" s="264" t="s">
        <v>19</v>
      </c>
      <c r="N322" s="265" t="s">
        <v>46</v>
      </c>
      <c r="O322" s="85"/>
      <c r="P322" s="214">
        <f>O322*H322</f>
        <v>0</v>
      </c>
      <c r="Q322" s="214">
        <v>4E-05</v>
      </c>
      <c r="R322" s="214">
        <f>Q322*H322</f>
        <v>0.00012000000000000002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323</v>
      </c>
      <c r="AT322" s="216" t="s">
        <v>192</v>
      </c>
      <c r="AU322" s="216" t="s">
        <v>85</v>
      </c>
      <c r="AY322" s="18" t="s">
        <v>132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83</v>
      </c>
      <c r="BK322" s="217">
        <f>ROUND(I322*H322,2)</f>
        <v>0</v>
      </c>
      <c r="BL322" s="18" t="s">
        <v>225</v>
      </c>
      <c r="BM322" s="216" t="s">
        <v>599</v>
      </c>
    </row>
    <row r="323" spans="1:65" s="2" customFormat="1" ht="16.5" customHeight="1">
      <c r="A323" s="39"/>
      <c r="B323" s="40"/>
      <c r="C323" s="256" t="s">
        <v>600</v>
      </c>
      <c r="D323" s="256" t="s">
        <v>192</v>
      </c>
      <c r="E323" s="257" t="s">
        <v>601</v>
      </c>
      <c r="F323" s="258" t="s">
        <v>602</v>
      </c>
      <c r="G323" s="259" t="s">
        <v>138</v>
      </c>
      <c r="H323" s="260">
        <v>3</v>
      </c>
      <c r="I323" s="261"/>
      <c r="J323" s="262">
        <f>ROUND(I323*H323,2)</f>
        <v>0</v>
      </c>
      <c r="K323" s="258" t="s">
        <v>154</v>
      </c>
      <c r="L323" s="263"/>
      <c r="M323" s="264" t="s">
        <v>19</v>
      </c>
      <c r="N323" s="265" t="s">
        <v>46</v>
      </c>
      <c r="O323" s="85"/>
      <c r="P323" s="214">
        <f>O323*H323</f>
        <v>0</v>
      </c>
      <c r="Q323" s="214">
        <v>3E-05</v>
      </c>
      <c r="R323" s="214">
        <f>Q323*H323</f>
        <v>9E-05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323</v>
      </c>
      <c r="AT323" s="216" t="s">
        <v>192</v>
      </c>
      <c r="AU323" s="216" t="s">
        <v>85</v>
      </c>
      <c r="AY323" s="18" t="s">
        <v>132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225</v>
      </c>
      <c r="BM323" s="216" t="s">
        <v>603</v>
      </c>
    </row>
    <row r="324" spans="1:65" s="2" customFormat="1" ht="16.5" customHeight="1">
      <c r="A324" s="39"/>
      <c r="B324" s="40"/>
      <c r="C324" s="256" t="s">
        <v>604</v>
      </c>
      <c r="D324" s="256" t="s">
        <v>192</v>
      </c>
      <c r="E324" s="257" t="s">
        <v>605</v>
      </c>
      <c r="F324" s="258" t="s">
        <v>606</v>
      </c>
      <c r="G324" s="259" t="s">
        <v>138</v>
      </c>
      <c r="H324" s="260">
        <v>3</v>
      </c>
      <c r="I324" s="261"/>
      <c r="J324" s="262">
        <f>ROUND(I324*H324,2)</f>
        <v>0</v>
      </c>
      <c r="K324" s="258" t="s">
        <v>154</v>
      </c>
      <c r="L324" s="263"/>
      <c r="M324" s="264" t="s">
        <v>19</v>
      </c>
      <c r="N324" s="265" t="s">
        <v>46</v>
      </c>
      <c r="O324" s="85"/>
      <c r="P324" s="214">
        <f>O324*H324</f>
        <v>0</v>
      </c>
      <c r="Q324" s="214">
        <v>1E-05</v>
      </c>
      <c r="R324" s="214">
        <f>Q324*H324</f>
        <v>3.0000000000000004E-05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323</v>
      </c>
      <c r="AT324" s="216" t="s">
        <v>192</v>
      </c>
      <c r="AU324" s="216" t="s">
        <v>85</v>
      </c>
      <c r="AY324" s="18" t="s">
        <v>132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83</v>
      </c>
      <c r="BK324" s="217">
        <f>ROUND(I324*H324,2)</f>
        <v>0</v>
      </c>
      <c r="BL324" s="18" t="s">
        <v>225</v>
      </c>
      <c r="BM324" s="216" t="s">
        <v>607</v>
      </c>
    </row>
    <row r="325" spans="1:65" s="2" customFormat="1" ht="24.15" customHeight="1">
      <c r="A325" s="39"/>
      <c r="B325" s="40"/>
      <c r="C325" s="205" t="s">
        <v>608</v>
      </c>
      <c r="D325" s="205" t="s">
        <v>135</v>
      </c>
      <c r="E325" s="206" t="s">
        <v>609</v>
      </c>
      <c r="F325" s="207" t="s">
        <v>610</v>
      </c>
      <c r="G325" s="208" t="s">
        <v>138</v>
      </c>
      <c r="H325" s="209">
        <v>2</v>
      </c>
      <c r="I325" s="210"/>
      <c r="J325" s="211">
        <f>ROUND(I325*H325,2)</f>
        <v>0</v>
      </c>
      <c r="K325" s="207" t="s">
        <v>154</v>
      </c>
      <c r="L325" s="45"/>
      <c r="M325" s="212" t="s">
        <v>19</v>
      </c>
      <c r="N325" s="213" t="s">
        <v>46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225</v>
      </c>
      <c r="AT325" s="216" t="s">
        <v>135</v>
      </c>
      <c r="AU325" s="216" t="s">
        <v>85</v>
      </c>
      <c r="AY325" s="18" t="s">
        <v>132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83</v>
      </c>
      <c r="BK325" s="217">
        <f>ROUND(I325*H325,2)</f>
        <v>0</v>
      </c>
      <c r="BL325" s="18" t="s">
        <v>225</v>
      </c>
      <c r="BM325" s="216" t="s">
        <v>611</v>
      </c>
    </row>
    <row r="326" spans="1:47" s="2" customFormat="1" ht="12">
      <c r="A326" s="39"/>
      <c r="B326" s="40"/>
      <c r="C326" s="41"/>
      <c r="D326" s="251" t="s">
        <v>156</v>
      </c>
      <c r="E326" s="41"/>
      <c r="F326" s="252" t="s">
        <v>612</v>
      </c>
      <c r="G326" s="41"/>
      <c r="H326" s="41"/>
      <c r="I326" s="253"/>
      <c r="J326" s="41"/>
      <c r="K326" s="41"/>
      <c r="L326" s="45"/>
      <c r="M326" s="254"/>
      <c r="N326" s="255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156</v>
      </c>
      <c r="AU326" s="18" t="s">
        <v>85</v>
      </c>
    </row>
    <row r="327" spans="1:65" s="2" customFormat="1" ht="16.5" customHeight="1">
      <c r="A327" s="39"/>
      <c r="B327" s="40"/>
      <c r="C327" s="256" t="s">
        <v>613</v>
      </c>
      <c r="D327" s="256" t="s">
        <v>192</v>
      </c>
      <c r="E327" s="257" t="s">
        <v>614</v>
      </c>
      <c r="F327" s="258" t="s">
        <v>615</v>
      </c>
      <c r="G327" s="259" t="s">
        <v>138</v>
      </c>
      <c r="H327" s="260">
        <v>2</v>
      </c>
      <c r="I327" s="261"/>
      <c r="J327" s="262">
        <f>ROUND(I327*H327,2)</f>
        <v>0</v>
      </c>
      <c r="K327" s="258" t="s">
        <v>154</v>
      </c>
      <c r="L327" s="263"/>
      <c r="M327" s="264" t="s">
        <v>19</v>
      </c>
      <c r="N327" s="265" t="s">
        <v>46</v>
      </c>
      <c r="O327" s="85"/>
      <c r="P327" s="214">
        <f>O327*H327</f>
        <v>0</v>
      </c>
      <c r="Q327" s="214">
        <v>0.0001</v>
      </c>
      <c r="R327" s="214">
        <f>Q327*H327</f>
        <v>0.0002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323</v>
      </c>
      <c r="AT327" s="216" t="s">
        <v>192</v>
      </c>
      <c r="AU327" s="216" t="s">
        <v>85</v>
      </c>
      <c r="AY327" s="18" t="s">
        <v>132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225</v>
      </c>
      <c r="BM327" s="216" t="s">
        <v>616</v>
      </c>
    </row>
    <row r="328" spans="1:65" s="2" customFormat="1" ht="24.15" customHeight="1">
      <c r="A328" s="39"/>
      <c r="B328" s="40"/>
      <c r="C328" s="205" t="s">
        <v>617</v>
      </c>
      <c r="D328" s="205" t="s">
        <v>135</v>
      </c>
      <c r="E328" s="206" t="s">
        <v>618</v>
      </c>
      <c r="F328" s="207" t="s">
        <v>619</v>
      </c>
      <c r="G328" s="208" t="s">
        <v>138</v>
      </c>
      <c r="H328" s="209">
        <v>2</v>
      </c>
      <c r="I328" s="210"/>
      <c r="J328" s="211">
        <f>ROUND(I328*H328,2)</f>
        <v>0</v>
      </c>
      <c r="K328" s="207" t="s">
        <v>154</v>
      </c>
      <c r="L328" s="45"/>
      <c r="M328" s="212" t="s">
        <v>19</v>
      </c>
      <c r="N328" s="213" t="s">
        <v>46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225</v>
      </c>
      <c r="AT328" s="216" t="s">
        <v>135</v>
      </c>
      <c r="AU328" s="216" t="s">
        <v>85</v>
      </c>
      <c r="AY328" s="18" t="s">
        <v>132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83</v>
      </c>
      <c r="BK328" s="217">
        <f>ROUND(I328*H328,2)</f>
        <v>0</v>
      </c>
      <c r="BL328" s="18" t="s">
        <v>225</v>
      </c>
      <c r="BM328" s="216" t="s">
        <v>620</v>
      </c>
    </row>
    <row r="329" spans="1:47" s="2" customFormat="1" ht="12">
      <c r="A329" s="39"/>
      <c r="B329" s="40"/>
      <c r="C329" s="41"/>
      <c r="D329" s="251" t="s">
        <v>156</v>
      </c>
      <c r="E329" s="41"/>
      <c r="F329" s="252" t="s">
        <v>621</v>
      </c>
      <c r="G329" s="41"/>
      <c r="H329" s="41"/>
      <c r="I329" s="253"/>
      <c r="J329" s="41"/>
      <c r="K329" s="41"/>
      <c r="L329" s="45"/>
      <c r="M329" s="254"/>
      <c r="N329" s="255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156</v>
      </c>
      <c r="AU329" s="18" t="s">
        <v>85</v>
      </c>
    </row>
    <row r="330" spans="1:65" s="2" customFormat="1" ht="33.75" customHeight="1">
      <c r="A330" s="39"/>
      <c r="B330" s="40"/>
      <c r="C330" s="256" t="s">
        <v>622</v>
      </c>
      <c r="D330" s="256" t="s">
        <v>192</v>
      </c>
      <c r="E330" s="257" t="s">
        <v>623</v>
      </c>
      <c r="F330" s="258" t="s">
        <v>624</v>
      </c>
      <c r="G330" s="259" t="s">
        <v>138</v>
      </c>
      <c r="H330" s="260">
        <v>1</v>
      </c>
      <c r="I330" s="261"/>
      <c r="J330" s="262">
        <f>ROUND(I330*H330,2)</f>
        <v>0</v>
      </c>
      <c r="K330" s="258" t="s">
        <v>19</v>
      </c>
      <c r="L330" s="263"/>
      <c r="M330" s="264" t="s">
        <v>19</v>
      </c>
      <c r="N330" s="265" t="s">
        <v>46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323</v>
      </c>
      <c r="AT330" s="216" t="s">
        <v>192</v>
      </c>
      <c r="AU330" s="216" t="s">
        <v>85</v>
      </c>
      <c r="AY330" s="18" t="s">
        <v>132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225</v>
      </c>
      <c r="BM330" s="216" t="s">
        <v>625</v>
      </c>
    </row>
    <row r="331" spans="1:65" s="2" customFormat="1" ht="21.75" customHeight="1">
      <c r="A331" s="39"/>
      <c r="B331" s="40"/>
      <c r="C331" s="256" t="s">
        <v>626</v>
      </c>
      <c r="D331" s="256" t="s">
        <v>192</v>
      </c>
      <c r="E331" s="257" t="s">
        <v>627</v>
      </c>
      <c r="F331" s="258" t="s">
        <v>628</v>
      </c>
      <c r="G331" s="259" t="s">
        <v>138</v>
      </c>
      <c r="H331" s="260">
        <v>1</v>
      </c>
      <c r="I331" s="261"/>
      <c r="J331" s="262">
        <f>ROUND(I331*H331,2)</f>
        <v>0</v>
      </c>
      <c r="K331" s="258" t="s">
        <v>19</v>
      </c>
      <c r="L331" s="263"/>
      <c r="M331" s="264" t="s">
        <v>19</v>
      </c>
      <c r="N331" s="265" t="s">
        <v>46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323</v>
      </c>
      <c r="AT331" s="216" t="s">
        <v>192</v>
      </c>
      <c r="AU331" s="216" t="s">
        <v>85</v>
      </c>
      <c r="AY331" s="18" t="s">
        <v>132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83</v>
      </c>
      <c r="BK331" s="217">
        <f>ROUND(I331*H331,2)</f>
        <v>0</v>
      </c>
      <c r="BL331" s="18" t="s">
        <v>225</v>
      </c>
      <c r="BM331" s="216" t="s">
        <v>629</v>
      </c>
    </row>
    <row r="332" spans="1:65" s="2" customFormat="1" ht="24.15" customHeight="1">
      <c r="A332" s="39"/>
      <c r="B332" s="40"/>
      <c r="C332" s="205" t="s">
        <v>630</v>
      </c>
      <c r="D332" s="205" t="s">
        <v>135</v>
      </c>
      <c r="E332" s="206" t="s">
        <v>631</v>
      </c>
      <c r="F332" s="207" t="s">
        <v>632</v>
      </c>
      <c r="G332" s="208" t="s">
        <v>138</v>
      </c>
      <c r="H332" s="209">
        <v>8</v>
      </c>
      <c r="I332" s="210"/>
      <c r="J332" s="211">
        <f>ROUND(I332*H332,2)</f>
        <v>0</v>
      </c>
      <c r="K332" s="207" t="s">
        <v>154</v>
      </c>
      <c r="L332" s="45"/>
      <c r="M332" s="212" t="s">
        <v>19</v>
      </c>
      <c r="N332" s="213" t="s">
        <v>46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225</v>
      </c>
      <c r="AT332" s="216" t="s">
        <v>135</v>
      </c>
      <c r="AU332" s="216" t="s">
        <v>85</v>
      </c>
      <c r="AY332" s="18" t="s">
        <v>132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83</v>
      </c>
      <c r="BK332" s="217">
        <f>ROUND(I332*H332,2)</f>
        <v>0</v>
      </c>
      <c r="BL332" s="18" t="s">
        <v>225</v>
      </c>
      <c r="BM332" s="216" t="s">
        <v>633</v>
      </c>
    </row>
    <row r="333" spans="1:47" s="2" customFormat="1" ht="12">
      <c r="A333" s="39"/>
      <c r="B333" s="40"/>
      <c r="C333" s="41"/>
      <c r="D333" s="251" t="s">
        <v>156</v>
      </c>
      <c r="E333" s="41"/>
      <c r="F333" s="252" t="s">
        <v>634</v>
      </c>
      <c r="G333" s="41"/>
      <c r="H333" s="41"/>
      <c r="I333" s="253"/>
      <c r="J333" s="41"/>
      <c r="K333" s="41"/>
      <c r="L333" s="45"/>
      <c r="M333" s="254"/>
      <c r="N333" s="25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156</v>
      </c>
      <c r="AU333" s="18" t="s">
        <v>85</v>
      </c>
    </row>
    <row r="334" spans="1:65" s="2" customFormat="1" ht="24.9" customHeight="1">
      <c r="A334" s="39"/>
      <c r="B334" s="40"/>
      <c r="C334" s="256" t="s">
        <v>635</v>
      </c>
      <c r="D334" s="256" t="s">
        <v>192</v>
      </c>
      <c r="E334" s="257" t="s">
        <v>636</v>
      </c>
      <c r="F334" s="258" t="s">
        <v>637</v>
      </c>
      <c r="G334" s="259" t="s">
        <v>138</v>
      </c>
      <c r="H334" s="260">
        <v>8</v>
      </c>
      <c r="I334" s="261"/>
      <c r="J334" s="262">
        <f>ROUND(I334*H334,2)</f>
        <v>0</v>
      </c>
      <c r="K334" s="258" t="s">
        <v>19</v>
      </c>
      <c r="L334" s="263"/>
      <c r="M334" s="264" t="s">
        <v>19</v>
      </c>
      <c r="N334" s="265" t="s">
        <v>46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323</v>
      </c>
      <c r="AT334" s="216" t="s">
        <v>192</v>
      </c>
      <c r="AU334" s="216" t="s">
        <v>85</v>
      </c>
      <c r="AY334" s="18" t="s">
        <v>132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83</v>
      </c>
      <c r="BK334" s="217">
        <f>ROUND(I334*H334,2)</f>
        <v>0</v>
      </c>
      <c r="BL334" s="18" t="s">
        <v>225</v>
      </c>
      <c r="BM334" s="216" t="s">
        <v>638</v>
      </c>
    </row>
    <row r="335" spans="1:65" s="2" customFormat="1" ht="24.15" customHeight="1">
      <c r="A335" s="39"/>
      <c r="B335" s="40"/>
      <c r="C335" s="205" t="s">
        <v>639</v>
      </c>
      <c r="D335" s="205" t="s">
        <v>135</v>
      </c>
      <c r="E335" s="206" t="s">
        <v>640</v>
      </c>
      <c r="F335" s="207" t="s">
        <v>641</v>
      </c>
      <c r="G335" s="208" t="s">
        <v>138</v>
      </c>
      <c r="H335" s="209">
        <v>1</v>
      </c>
      <c r="I335" s="210"/>
      <c r="J335" s="211">
        <f>ROUND(I335*H335,2)</f>
        <v>0</v>
      </c>
      <c r="K335" s="207" t="s">
        <v>154</v>
      </c>
      <c r="L335" s="45"/>
      <c r="M335" s="212" t="s">
        <v>19</v>
      </c>
      <c r="N335" s="213" t="s">
        <v>46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225</v>
      </c>
      <c r="AT335" s="216" t="s">
        <v>135</v>
      </c>
      <c r="AU335" s="216" t="s">
        <v>85</v>
      </c>
      <c r="AY335" s="18" t="s">
        <v>132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83</v>
      </c>
      <c r="BK335" s="217">
        <f>ROUND(I335*H335,2)</f>
        <v>0</v>
      </c>
      <c r="BL335" s="18" t="s">
        <v>225</v>
      </c>
      <c r="BM335" s="216" t="s">
        <v>642</v>
      </c>
    </row>
    <row r="336" spans="1:47" s="2" customFormat="1" ht="12">
      <c r="A336" s="39"/>
      <c r="B336" s="40"/>
      <c r="C336" s="41"/>
      <c r="D336" s="251" t="s">
        <v>156</v>
      </c>
      <c r="E336" s="41"/>
      <c r="F336" s="252" t="s">
        <v>643</v>
      </c>
      <c r="G336" s="41"/>
      <c r="H336" s="41"/>
      <c r="I336" s="253"/>
      <c r="J336" s="41"/>
      <c r="K336" s="41"/>
      <c r="L336" s="45"/>
      <c r="M336" s="254"/>
      <c r="N336" s="255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156</v>
      </c>
      <c r="AU336" s="18" t="s">
        <v>85</v>
      </c>
    </row>
    <row r="337" spans="1:65" s="2" customFormat="1" ht="24.15" customHeight="1">
      <c r="A337" s="39"/>
      <c r="B337" s="40"/>
      <c r="C337" s="205" t="s">
        <v>644</v>
      </c>
      <c r="D337" s="205" t="s">
        <v>135</v>
      </c>
      <c r="E337" s="206" t="s">
        <v>645</v>
      </c>
      <c r="F337" s="207" t="s">
        <v>646</v>
      </c>
      <c r="G337" s="208" t="s">
        <v>182</v>
      </c>
      <c r="H337" s="209">
        <v>0.006</v>
      </c>
      <c r="I337" s="210"/>
      <c r="J337" s="211">
        <f>ROUND(I337*H337,2)</f>
        <v>0</v>
      </c>
      <c r="K337" s="207" t="s">
        <v>154</v>
      </c>
      <c r="L337" s="45"/>
      <c r="M337" s="212" t="s">
        <v>19</v>
      </c>
      <c r="N337" s="213" t="s">
        <v>46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225</v>
      </c>
      <c r="AT337" s="216" t="s">
        <v>135</v>
      </c>
      <c r="AU337" s="216" t="s">
        <v>85</v>
      </c>
      <c r="AY337" s="18" t="s">
        <v>132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83</v>
      </c>
      <c r="BK337" s="217">
        <f>ROUND(I337*H337,2)</f>
        <v>0</v>
      </c>
      <c r="BL337" s="18" t="s">
        <v>225</v>
      </c>
      <c r="BM337" s="216" t="s">
        <v>647</v>
      </c>
    </row>
    <row r="338" spans="1:47" s="2" customFormat="1" ht="12">
      <c r="A338" s="39"/>
      <c r="B338" s="40"/>
      <c r="C338" s="41"/>
      <c r="D338" s="251" t="s">
        <v>156</v>
      </c>
      <c r="E338" s="41"/>
      <c r="F338" s="252" t="s">
        <v>648</v>
      </c>
      <c r="G338" s="41"/>
      <c r="H338" s="41"/>
      <c r="I338" s="253"/>
      <c r="J338" s="41"/>
      <c r="K338" s="41"/>
      <c r="L338" s="45"/>
      <c r="M338" s="254"/>
      <c r="N338" s="255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156</v>
      </c>
      <c r="AU338" s="18" t="s">
        <v>85</v>
      </c>
    </row>
    <row r="339" spans="1:63" s="12" customFormat="1" ht="22.8" customHeight="1">
      <c r="A339" s="12"/>
      <c r="B339" s="189"/>
      <c r="C339" s="190"/>
      <c r="D339" s="191" t="s">
        <v>74</v>
      </c>
      <c r="E339" s="203" t="s">
        <v>649</v>
      </c>
      <c r="F339" s="203" t="s">
        <v>650</v>
      </c>
      <c r="G339" s="190"/>
      <c r="H339" s="190"/>
      <c r="I339" s="193"/>
      <c r="J339" s="204">
        <f>BK339</f>
        <v>0</v>
      </c>
      <c r="K339" s="190"/>
      <c r="L339" s="195"/>
      <c r="M339" s="196"/>
      <c r="N339" s="197"/>
      <c r="O339" s="197"/>
      <c r="P339" s="198">
        <f>SUM(P340:P365)</f>
        <v>0</v>
      </c>
      <c r="Q339" s="197"/>
      <c r="R339" s="198">
        <f>SUM(R340:R365)</f>
        <v>0</v>
      </c>
      <c r="S339" s="197"/>
      <c r="T339" s="199">
        <f>SUM(T340:T365)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85</v>
      </c>
      <c r="AT339" s="201" t="s">
        <v>74</v>
      </c>
      <c r="AU339" s="201" t="s">
        <v>83</v>
      </c>
      <c r="AY339" s="200" t="s">
        <v>132</v>
      </c>
      <c r="BK339" s="202">
        <f>SUM(BK340:BK365)</f>
        <v>0</v>
      </c>
    </row>
    <row r="340" spans="1:65" s="2" customFormat="1" ht="16.5" customHeight="1">
      <c r="A340" s="39"/>
      <c r="B340" s="40"/>
      <c r="C340" s="205" t="s">
        <v>651</v>
      </c>
      <c r="D340" s="205" t="s">
        <v>135</v>
      </c>
      <c r="E340" s="206" t="s">
        <v>652</v>
      </c>
      <c r="F340" s="207" t="s">
        <v>653</v>
      </c>
      <c r="G340" s="208" t="s">
        <v>654</v>
      </c>
      <c r="H340" s="209">
        <v>2</v>
      </c>
      <c r="I340" s="210"/>
      <c r="J340" s="211">
        <f>ROUND(I340*H340,2)</f>
        <v>0</v>
      </c>
      <c r="K340" s="207" t="s">
        <v>19</v>
      </c>
      <c r="L340" s="45"/>
      <c r="M340" s="212" t="s">
        <v>19</v>
      </c>
      <c r="N340" s="213" t="s">
        <v>46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225</v>
      </c>
      <c r="AT340" s="216" t="s">
        <v>135</v>
      </c>
      <c r="AU340" s="216" t="s">
        <v>85</v>
      </c>
      <c r="AY340" s="18" t="s">
        <v>132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83</v>
      </c>
      <c r="BK340" s="217">
        <f>ROUND(I340*H340,2)</f>
        <v>0</v>
      </c>
      <c r="BL340" s="18" t="s">
        <v>225</v>
      </c>
      <c r="BM340" s="216" t="s">
        <v>655</v>
      </c>
    </row>
    <row r="341" spans="1:65" s="2" customFormat="1" ht="16.5" customHeight="1">
      <c r="A341" s="39"/>
      <c r="B341" s="40"/>
      <c r="C341" s="256" t="s">
        <v>656</v>
      </c>
      <c r="D341" s="256" t="s">
        <v>192</v>
      </c>
      <c r="E341" s="257" t="s">
        <v>657</v>
      </c>
      <c r="F341" s="258" t="s">
        <v>658</v>
      </c>
      <c r="G341" s="259" t="s">
        <v>654</v>
      </c>
      <c r="H341" s="260">
        <v>2</v>
      </c>
      <c r="I341" s="261"/>
      <c r="J341" s="262">
        <f>ROUND(I341*H341,2)</f>
        <v>0</v>
      </c>
      <c r="K341" s="258" t="s">
        <v>19</v>
      </c>
      <c r="L341" s="263"/>
      <c r="M341" s="264" t="s">
        <v>19</v>
      </c>
      <c r="N341" s="265" t="s">
        <v>46</v>
      </c>
      <c r="O341" s="85"/>
      <c r="P341" s="214">
        <f>O341*H341</f>
        <v>0</v>
      </c>
      <c r="Q341" s="214">
        <v>0</v>
      </c>
      <c r="R341" s="214">
        <f>Q341*H341</f>
        <v>0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323</v>
      </c>
      <c r="AT341" s="216" t="s">
        <v>192</v>
      </c>
      <c r="AU341" s="216" t="s">
        <v>85</v>
      </c>
      <c r="AY341" s="18" t="s">
        <v>132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83</v>
      </c>
      <c r="BK341" s="217">
        <f>ROUND(I341*H341,2)</f>
        <v>0</v>
      </c>
      <c r="BL341" s="18" t="s">
        <v>225</v>
      </c>
      <c r="BM341" s="216" t="s">
        <v>659</v>
      </c>
    </row>
    <row r="342" spans="1:65" s="2" customFormat="1" ht="16.5" customHeight="1">
      <c r="A342" s="39"/>
      <c r="B342" s="40"/>
      <c r="C342" s="205" t="s">
        <v>660</v>
      </c>
      <c r="D342" s="205" t="s">
        <v>135</v>
      </c>
      <c r="E342" s="206" t="s">
        <v>661</v>
      </c>
      <c r="F342" s="207" t="s">
        <v>662</v>
      </c>
      <c r="G342" s="208" t="s">
        <v>654</v>
      </c>
      <c r="H342" s="209">
        <v>2</v>
      </c>
      <c r="I342" s="210"/>
      <c r="J342" s="211">
        <f>ROUND(I342*H342,2)</f>
        <v>0</v>
      </c>
      <c r="K342" s="207" t="s">
        <v>19</v>
      </c>
      <c r="L342" s="45"/>
      <c r="M342" s="212" t="s">
        <v>19</v>
      </c>
      <c r="N342" s="213" t="s">
        <v>46</v>
      </c>
      <c r="O342" s="85"/>
      <c r="P342" s="214">
        <f>O342*H342</f>
        <v>0</v>
      </c>
      <c r="Q342" s="214">
        <v>0</v>
      </c>
      <c r="R342" s="214">
        <f>Q342*H342</f>
        <v>0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225</v>
      </c>
      <c r="AT342" s="216" t="s">
        <v>135</v>
      </c>
      <c r="AU342" s="216" t="s">
        <v>85</v>
      </c>
      <c r="AY342" s="18" t="s">
        <v>132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83</v>
      </c>
      <c r="BK342" s="217">
        <f>ROUND(I342*H342,2)</f>
        <v>0</v>
      </c>
      <c r="BL342" s="18" t="s">
        <v>225</v>
      </c>
      <c r="BM342" s="216" t="s">
        <v>663</v>
      </c>
    </row>
    <row r="343" spans="1:65" s="2" customFormat="1" ht="16.5" customHeight="1">
      <c r="A343" s="39"/>
      <c r="B343" s="40"/>
      <c r="C343" s="256" t="s">
        <v>664</v>
      </c>
      <c r="D343" s="256" t="s">
        <v>192</v>
      </c>
      <c r="E343" s="257" t="s">
        <v>665</v>
      </c>
      <c r="F343" s="258" t="s">
        <v>666</v>
      </c>
      <c r="G343" s="259" t="s">
        <v>654</v>
      </c>
      <c r="H343" s="260">
        <v>2</v>
      </c>
      <c r="I343" s="261"/>
      <c r="J343" s="262">
        <f>ROUND(I343*H343,2)</f>
        <v>0</v>
      </c>
      <c r="K343" s="258" t="s">
        <v>19</v>
      </c>
      <c r="L343" s="263"/>
      <c r="M343" s="264" t="s">
        <v>19</v>
      </c>
      <c r="N343" s="265" t="s">
        <v>46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323</v>
      </c>
      <c r="AT343" s="216" t="s">
        <v>192</v>
      </c>
      <c r="AU343" s="216" t="s">
        <v>85</v>
      </c>
      <c r="AY343" s="18" t="s">
        <v>132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83</v>
      </c>
      <c r="BK343" s="217">
        <f>ROUND(I343*H343,2)</f>
        <v>0</v>
      </c>
      <c r="BL343" s="18" t="s">
        <v>225</v>
      </c>
      <c r="BM343" s="216" t="s">
        <v>667</v>
      </c>
    </row>
    <row r="344" spans="1:65" s="2" customFormat="1" ht="16.5" customHeight="1">
      <c r="A344" s="39"/>
      <c r="B344" s="40"/>
      <c r="C344" s="205" t="s">
        <v>668</v>
      </c>
      <c r="D344" s="205" t="s">
        <v>135</v>
      </c>
      <c r="E344" s="206" t="s">
        <v>669</v>
      </c>
      <c r="F344" s="207" t="s">
        <v>670</v>
      </c>
      <c r="G344" s="208" t="s">
        <v>269</v>
      </c>
      <c r="H344" s="209">
        <v>150</v>
      </c>
      <c r="I344" s="210"/>
      <c r="J344" s="211">
        <f>ROUND(I344*H344,2)</f>
        <v>0</v>
      </c>
      <c r="K344" s="207" t="s">
        <v>19</v>
      </c>
      <c r="L344" s="45"/>
      <c r="M344" s="212" t="s">
        <v>19</v>
      </c>
      <c r="N344" s="213" t="s">
        <v>46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225</v>
      </c>
      <c r="AT344" s="216" t="s">
        <v>135</v>
      </c>
      <c r="AU344" s="216" t="s">
        <v>85</v>
      </c>
      <c r="AY344" s="18" t="s">
        <v>132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83</v>
      </c>
      <c r="BK344" s="217">
        <f>ROUND(I344*H344,2)</f>
        <v>0</v>
      </c>
      <c r="BL344" s="18" t="s">
        <v>225</v>
      </c>
      <c r="BM344" s="216" t="s">
        <v>671</v>
      </c>
    </row>
    <row r="345" spans="1:65" s="2" customFormat="1" ht="16.5" customHeight="1">
      <c r="A345" s="39"/>
      <c r="B345" s="40"/>
      <c r="C345" s="256" t="s">
        <v>672</v>
      </c>
      <c r="D345" s="256" t="s">
        <v>192</v>
      </c>
      <c r="E345" s="257" t="s">
        <v>673</v>
      </c>
      <c r="F345" s="258" t="s">
        <v>674</v>
      </c>
      <c r="G345" s="259" t="s">
        <v>269</v>
      </c>
      <c r="H345" s="260">
        <v>150</v>
      </c>
      <c r="I345" s="261"/>
      <c r="J345" s="262">
        <f>ROUND(I345*H345,2)</f>
        <v>0</v>
      </c>
      <c r="K345" s="258" t="s">
        <v>19</v>
      </c>
      <c r="L345" s="263"/>
      <c r="M345" s="264" t="s">
        <v>19</v>
      </c>
      <c r="N345" s="265" t="s">
        <v>46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323</v>
      </c>
      <c r="AT345" s="216" t="s">
        <v>192</v>
      </c>
      <c r="AU345" s="216" t="s">
        <v>85</v>
      </c>
      <c r="AY345" s="18" t="s">
        <v>132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83</v>
      </c>
      <c r="BK345" s="217">
        <f>ROUND(I345*H345,2)</f>
        <v>0</v>
      </c>
      <c r="BL345" s="18" t="s">
        <v>225</v>
      </c>
      <c r="BM345" s="216" t="s">
        <v>675</v>
      </c>
    </row>
    <row r="346" spans="1:65" s="2" customFormat="1" ht="16.5" customHeight="1">
      <c r="A346" s="39"/>
      <c r="B346" s="40"/>
      <c r="C346" s="205" t="s">
        <v>676</v>
      </c>
      <c r="D346" s="205" t="s">
        <v>135</v>
      </c>
      <c r="E346" s="206" t="s">
        <v>677</v>
      </c>
      <c r="F346" s="207" t="s">
        <v>678</v>
      </c>
      <c r="G346" s="208" t="s">
        <v>654</v>
      </c>
      <c r="H346" s="209">
        <v>100</v>
      </c>
      <c r="I346" s="210"/>
      <c r="J346" s="211">
        <f>ROUND(I346*H346,2)</f>
        <v>0</v>
      </c>
      <c r="K346" s="207" t="s">
        <v>19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225</v>
      </c>
      <c r="AT346" s="216" t="s">
        <v>135</v>
      </c>
      <c r="AU346" s="216" t="s">
        <v>85</v>
      </c>
      <c r="AY346" s="18" t="s">
        <v>132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225</v>
      </c>
      <c r="BM346" s="216" t="s">
        <v>679</v>
      </c>
    </row>
    <row r="347" spans="1:65" s="2" customFormat="1" ht="16.5" customHeight="1">
      <c r="A347" s="39"/>
      <c r="B347" s="40"/>
      <c r="C347" s="256" t="s">
        <v>680</v>
      </c>
      <c r="D347" s="256" t="s">
        <v>192</v>
      </c>
      <c r="E347" s="257" t="s">
        <v>681</v>
      </c>
      <c r="F347" s="258" t="s">
        <v>682</v>
      </c>
      <c r="G347" s="259" t="s">
        <v>654</v>
      </c>
      <c r="H347" s="260">
        <v>100</v>
      </c>
      <c r="I347" s="261"/>
      <c r="J347" s="262">
        <f>ROUND(I347*H347,2)</f>
        <v>0</v>
      </c>
      <c r="K347" s="258" t="s">
        <v>19</v>
      </c>
      <c r="L347" s="263"/>
      <c r="M347" s="264" t="s">
        <v>19</v>
      </c>
      <c r="N347" s="265" t="s">
        <v>46</v>
      </c>
      <c r="O347" s="85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323</v>
      </c>
      <c r="AT347" s="216" t="s">
        <v>192</v>
      </c>
      <c r="AU347" s="216" t="s">
        <v>85</v>
      </c>
      <c r="AY347" s="18" t="s">
        <v>132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83</v>
      </c>
      <c r="BK347" s="217">
        <f>ROUND(I347*H347,2)</f>
        <v>0</v>
      </c>
      <c r="BL347" s="18" t="s">
        <v>225</v>
      </c>
      <c r="BM347" s="216" t="s">
        <v>683</v>
      </c>
    </row>
    <row r="348" spans="1:65" s="2" customFormat="1" ht="16.5" customHeight="1">
      <c r="A348" s="39"/>
      <c r="B348" s="40"/>
      <c r="C348" s="205" t="s">
        <v>684</v>
      </c>
      <c r="D348" s="205" t="s">
        <v>135</v>
      </c>
      <c r="E348" s="206" t="s">
        <v>685</v>
      </c>
      <c r="F348" s="207" t="s">
        <v>686</v>
      </c>
      <c r="G348" s="208" t="s">
        <v>269</v>
      </c>
      <c r="H348" s="209">
        <v>40</v>
      </c>
      <c r="I348" s="210"/>
      <c r="J348" s="211">
        <f>ROUND(I348*H348,2)</f>
        <v>0</v>
      </c>
      <c r="K348" s="207" t="s">
        <v>19</v>
      </c>
      <c r="L348" s="45"/>
      <c r="M348" s="212" t="s">
        <v>19</v>
      </c>
      <c r="N348" s="213" t="s">
        <v>46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225</v>
      </c>
      <c r="AT348" s="216" t="s">
        <v>135</v>
      </c>
      <c r="AU348" s="216" t="s">
        <v>85</v>
      </c>
      <c r="AY348" s="18" t="s">
        <v>132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83</v>
      </c>
      <c r="BK348" s="217">
        <f>ROUND(I348*H348,2)</f>
        <v>0</v>
      </c>
      <c r="BL348" s="18" t="s">
        <v>225</v>
      </c>
      <c r="BM348" s="216" t="s">
        <v>687</v>
      </c>
    </row>
    <row r="349" spans="1:65" s="2" customFormat="1" ht="16.5" customHeight="1">
      <c r="A349" s="39"/>
      <c r="B349" s="40"/>
      <c r="C349" s="256" t="s">
        <v>688</v>
      </c>
      <c r="D349" s="256" t="s">
        <v>192</v>
      </c>
      <c r="E349" s="257" t="s">
        <v>689</v>
      </c>
      <c r="F349" s="258" t="s">
        <v>690</v>
      </c>
      <c r="G349" s="259" t="s">
        <v>269</v>
      </c>
      <c r="H349" s="260">
        <v>40</v>
      </c>
      <c r="I349" s="261"/>
      <c r="J349" s="262">
        <f>ROUND(I349*H349,2)</f>
        <v>0</v>
      </c>
      <c r="K349" s="258" t="s">
        <v>19</v>
      </c>
      <c r="L349" s="263"/>
      <c r="M349" s="264" t="s">
        <v>19</v>
      </c>
      <c r="N349" s="265" t="s">
        <v>46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323</v>
      </c>
      <c r="AT349" s="216" t="s">
        <v>192</v>
      </c>
      <c r="AU349" s="216" t="s">
        <v>85</v>
      </c>
      <c r="AY349" s="18" t="s">
        <v>132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225</v>
      </c>
      <c r="BM349" s="216" t="s">
        <v>691</v>
      </c>
    </row>
    <row r="350" spans="1:65" s="2" customFormat="1" ht="16.5" customHeight="1">
      <c r="A350" s="39"/>
      <c r="B350" s="40"/>
      <c r="C350" s="205" t="s">
        <v>692</v>
      </c>
      <c r="D350" s="205" t="s">
        <v>135</v>
      </c>
      <c r="E350" s="206" t="s">
        <v>693</v>
      </c>
      <c r="F350" s="207" t="s">
        <v>694</v>
      </c>
      <c r="G350" s="208" t="s">
        <v>654</v>
      </c>
      <c r="H350" s="209">
        <v>2</v>
      </c>
      <c r="I350" s="210"/>
      <c r="J350" s="211">
        <f>ROUND(I350*H350,2)</f>
        <v>0</v>
      </c>
      <c r="K350" s="207" t="s">
        <v>19</v>
      </c>
      <c r="L350" s="45"/>
      <c r="M350" s="212" t="s">
        <v>19</v>
      </c>
      <c r="N350" s="213" t="s">
        <v>46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225</v>
      </c>
      <c r="AT350" s="216" t="s">
        <v>135</v>
      </c>
      <c r="AU350" s="216" t="s">
        <v>85</v>
      </c>
      <c r="AY350" s="18" t="s">
        <v>132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83</v>
      </c>
      <c r="BK350" s="217">
        <f>ROUND(I350*H350,2)</f>
        <v>0</v>
      </c>
      <c r="BL350" s="18" t="s">
        <v>225</v>
      </c>
      <c r="BM350" s="216" t="s">
        <v>695</v>
      </c>
    </row>
    <row r="351" spans="1:65" s="2" customFormat="1" ht="16.5" customHeight="1">
      <c r="A351" s="39"/>
      <c r="B351" s="40"/>
      <c r="C351" s="256" t="s">
        <v>696</v>
      </c>
      <c r="D351" s="256" t="s">
        <v>192</v>
      </c>
      <c r="E351" s="257" t="s">
        <v>697</v>
      </c>
      <c r="F351" s="258" t="s">
        <v>698</v>
      </c>
      <c r="G351" s="259" t="s">
        <v>654</v>
      </c>
      <c r="H351" s="260">
        <v>2</v>
      </c>
      <c r="I351" s="261"/>
      <c r="J351" s="262">
        <f>ROUND(I351*H351,2)</f>
        <v>0</v>
      </c>
      <c r="K351" s="258" t="s">
        <v>19</v>
      </c>
      <c r="L351" s="263"/>
      <c r="M351" s="264" t="s">
        <v>19</v>
      </c>
      <c r="N351" s="265" t="s">
        <v>46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323</v>
      </c>
      <c r="AT351" s="216" t="s">
        <v>192</v>
      </c>
      <c r="AU351" s="216" t="s">
        <v>85</v>
      </c>
      <c r="AY351" s="18" t="s">
        <v>132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83</v>
      </c>
      <c r="BK351" s="217">
        <f>ROUND(I351*H351,2)</f>
        <v>0</v>
      </c>
      <c r="BL351" s="18" t="s">
        <v>225</v>
      </c>
      <c r="BM351" s="216" t="s">
        <v>699</v>
      </c>
    </row>
    <row r="352" spans="1:65" s="2" customFormat="1" ht="16.5" customHeight="1">
      <c r="A352" s="39"/>
      <c r="B352" s="40"/>
      <c r="C352" s="205" t="s">
        <v>700</v>
      </c>
      <c r="D352" s="205" t="s">
        <v>135</v>
      </c>
      <c r="E352" s="206" t="s">
        <v>701</v>
      </c>
      <c r="F352" s="207" t="s">
        <v>702</v>
      </c>
      <c r="G352" s="208" t="s">
        <v>703</v>
      </c>
      <c r="H352" s="209">
        <v>1</v>
      </c>
      <c r="I352" s="210"/>
      <c r="J352" s="211">
        <f>ROUND(I352*H352,2)</f>
        <v>0</v>
      </c>
      <c r="K352" s="207" t="s">
        <v>19</v>
      </c>
      <c r="L352" s="45"/>
      <c r="M352" s="212" t="s">
        <v>19</v>
      </c>
      <c r="N352" s="213" t="s">
        <v>46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225</v>
      </c>
      <c r="AT352" s="216" t="s">
        <v>135</v>
      </c>
      <c r="AU352" s="216" t="s">
        <v>85</v>
      </c>
      <c r="AY352" s="18" t="s">
        <v>132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83</v>
      </c>
      <c r="BK352" s="217">
        <f>ROUND(I352*H352,2)</f>
        <v>0</v>
      </c>
      <c r="BL352" s="18" t="s">
        <v>225</v>
      </c>
      <c r="BM352" s="216" t="s">
        <v>704</v>
      </c>
    </row>
    <row r="353" spans="1:65" s="2" customFormat="1" ht="16.5" customHeight="1">
      <c r="A353" s="39"/>
      <c r="B353" s="40"/>
      <c r="C353" s="205" t="s">
        <v>705</v>
      </c>
      <c r="D353" s="205" t="s">
        <v>135</v>
      </c>
      <c r="E353" s="206" t="s">
        <v>706</v>
      </c>
      <c r="F353" s="207" t="s">
        <v>707</v>
      </c>
      <c r="G353" s="208" t="s">
        <v>708</v>
      </c>
      <c r="H353" s="209">
        <v>2</v>
      </c>
      <c r="I353" s="210"/>
      <c r="J353" s="211">
        <f>ROUND(I353*H353,2)</f>
        <v>0</v>
      </c>
      <c r="K353" s="207" t="s">
        <v>19</v>
      </c>
      <c r="L353" s="45"/>
      <c r="M353" s="212" t="s">
        <v>19</v>
      </c>
      <c r="N353" s="213" t="s">
        <v>46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225</v>
      </c>
      <c r="AT353" s="216" t="s">
        <v>135</v>
      </c>
      <c r="AU353" s="216" t="s">
        <v>85</v>
      </c>
      <c r="AY353" s="18" t="s">
        <v>132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83</v>
      </c>
      <c r="BK353" s="217">
        <f>ROUND(I353*H353,2)</f>
        <v>0</v>
      </c>
      <c r="BL353" s="18" t="s">
        <v>225</v>
      </c>
      <c r="BM353" s="216" t="s">
        <v>709</v>
      </c>
    </row>
    <row r="354" spans="1:65" s="2" customFormat="1" ht="16.5" customHeight="1">
      <c r="A354" s="39"/>
      <c r="B354" s="40"/>
      <c r="C354" s="205" t="s">
        <v>710</v>
      </c>
      <c r="D354" s="205" t="s">
        <v>135</v>
      </c>
      <c r="E354" s="206" t="s">
        <v>711</v>
      </c>
      <c r="F354" s="207" t="s">
        <v>712</v>
      </c>
      <c r="G354" s="208" t="s">
        <v>708</v>
      </c>
      <c r="H354" s="209">
        <v>2</v>
      </c>
      <c r="I354" s="210"/>
      <c r="J354" s="211">
        <f>ROUND(I354*H354,2)</f>
        <v>0</v>
      </c>
      <c r="K354" s="207" t="s">
        <v>19</v>
      </c>
      <c r="L354" s="45"/>
      <c r="M354" s="212" t="s">
        <v>19</v>
      </c>
      <c r="N354" s="213" t="s">
        <v>46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225</v>
      </c>
      <c r="AT354" s="216" t="s">
        <v>135</v>
      </c>
      <c r="AU354" s="216" t="s">
        <v>85</v>
      </c>
      <c r="AY354" s="18" t="s">
        <v>132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83</v>
      </c>
      <c r="BK354" s="217">
        <f>ROUND(I354*H354,2)</f>
        <v>0</v>
      </c>
      <c r="BL354" s="18" t="s">
        <v>225</v>
      </c>
      <c r="BM354" s="216" t="s">
        <v>713</v>
      </c>
    </row>
    <row r="355" spans="1:65" s="2" customFormat="1" ht="16.5" customHeight="1">
      <c r="A355" s="39"/>
      <c r="B355" s="40"/>
      <c r="C355" s="205" t="s">
        <v>714</v>
      </c>
      <c r="D355" s="205" t="s">
        <v>135</v>
      </c>
      <c r="E355" s="206" t="s">
        <v>715</v>
      </c>
      <c r="F355" s="207" t="s">
        <v>716</v>
      </c>
      <c r="G355" s="208" t="s">
        <v>708</v>
      </c>
      <c r="H355" s="209">
        <v>2</v>
      </c>
      <c r="I355" s="210"/>
      <c r="J355" s="211">
        <f>ROUND(I355*H355,2)</f>
        <v>0</v>
      </c>
      <c r="K355" s="207" t="s">
        <v>19</v>
      </c>
      <c r="L355" s="45"/>
      <c r="M355" s="212" t="s">
        <v>19</v>
      </c>
      <c r="N355" s="213" t="s">
        <v>46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225</v>
      </c>
      <c r="AT355" s="216" t="s">
        <v>135</v>
      </c>
      <c r="AU355" s="216" t="s">
        <v>85</v>
      </c>
      <c r="AY355" s="18" t="s">
        <v>132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83</v>
      </c>
      <c r="BK355" s="217">
        <f>ROUND(I355*H355,2)</f>
        <v>0</v>
      </c>
      <c r="BL355" s="18" t="s">
        <v>225</v>
      </c>
      <c r="BM355" s="216" t="s">
        <v>717</v>
      </c>
    </row>
    <row r="356" spans="1:65" s="2" customFormat="1" ht="16.5" customHeight="1">
      <c r="A356" s="39"/>
      <c r="B356" s="40"/>
      <c r="C356" s="205" t="s">
        <v>718</v>
      </c>
      <c r="D356" s="205" t="s">
        <v>135</v>
      </c>
      <c r="E356" s="206" t="s">
        <v>719</v>
      </c>
      <c r="F356" s="207" t="s">
        <v>720</v>
      </c>
      <c r="G356" s="208" t="s">
        <v>703</v>
      </c>
      <c r="H356" s="209">
        <v>1</v>
      </c>
      <c r="I356" s="210"/>
      <c r="J356" s="211">
        <f>ROUND(I356*H356,2)</f>
        <v>0</v>
      </c>
      <c r="K356" s="207" t="s">
        <v>19</v>
      </c>
      <c r="L356" s="45"/>
      <c r="M356" s="212" t="s">
        <v>19</v>
      </c>
      <c r="N356" s="213" t="s">
        <v>46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225</v>
      </c>
      <c r="AT356" s="216" t="s">
        <v>135</v>
      </c>
      <c r="AU356" s="216" t="s">
        <v>85</v>
      </c>
      <c r="AY356" s="18" t="s">
        <v>132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83</v>
      </c>
      <c r="BK356" s="217">
        <f>ROUND(I356*H356,2)</f>
        <v>0</v>
      </c>
      <c r="BL356" s="18" t="s">
        <v>225</v>
      </c>
      <c r="BM356" s="216" t="s">
        <v>721</v>
      </c>
    </row>
    <row r="357" spans="1:65" s="2" customFormat="1" ht="16.5" customHeight="1">
      <c r="A357" s="39"/>
      <c r="B357" s="40"/>
      <c r="C357" s="205" t="s">
        <v>722</v>
      </c>
      <c r="D357" s="205" t="s">
        <v>135</v>
      </c>
      <c r="E357" s="206" t="s">
        <v>723</v>
      </c>
      <c r="F357" s="207" t="s">
        <v>724</v>
      </c>
      <c r="G357" s="208" t="s">
        <v>703</v>
      </c>
      <c r="H357" s="209">
        <v>1</v>
      </c>
      <c r="I357" s="210"/>
      <c r="J357" s="211">
        <f>ROUND(I357*H357,2)</f>
        <v>0</v>
      </c>
      <c r="K357" s="207" t="s">
        <v>19</v>
      </c>
      <c r="L357" s="45"/>
      <c r="M357" s="212" t="s">
        <v>19</v>
      </c>
      <c r="N357" s="213" t="s">
        <v>46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225</v>
      </c>
      <c r="AT357" s="216" t="s">
        <v>135</v>
      </c>
      <c r="AU357" s="216" t="s">
        <v>85</v>
      </c>
      <c r="AY357" s="18" t="s">
        <v>132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83</v>
      </c>
      <c r="BK357" s="217">
        <f>ROUND(I357*H357,2)</f>
        <v>0</v>
      </c>
      <c r="BL357" s="18" t="s">
        <v>225</v>
      </c>
      <c r="BM357" s="216" t="s">
        <v>725</v>
      </c>
    </row>
    <row r="358" spans="1:65" s="2" customFormat="1" ht="16.5" customHeight="1">
      <c r="A358" s="39"/>
      <c r="B358" s="40"/>
      <c r="C358" s="205" t="s">
        <v>726</v>
      </c>
      <c r="D358" s="205" t="s">
        <v>135</v>
      </c>
      <c r="E358" s="206" t="s">
        <v>727</v>
      </c>
      <c r="F358" s="207" t="s">
        <v>728</v>
      </c>
      <c r="G358" s="208" t="s">
        <v>703</v>
      </c>
      <c r="H358" s="209">
        <v>1</v>
      </c>
      <c r="I358" s="210"/>
      <c r="J358" s="211">
        <f>ROUND(I358*H358,2)</f>
        <v>0</v>
      </c>
      <c r="K358" s="207" t="s">
        <v>19</v>
      </c>
      <c r="L358" s="45"/>
      <c r="M358" s="212" t="s">
        <v>19</v>
      </c>
      <c r="N358" s="213" t="s">
        <v>46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225</v>
      </c>
      <c r="AT358" s="216" t="s">
        <v>135</v>
      </c>
      <c r="AU358" s="216" t="s">
        <v>85</v>
      </c>
      <c r="AY358" s="18" t="s">
        <v>132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83</v>
      </c>
      <c r="BK358" s="217">
        <f>ROUND(I358*H358,2)</f>
        <v>0</v>
      </c>
      <c r="BL358" s="18" t="s">
        <v>225</v>
      </c>
      <c r="BM358" s="216" t="s">
        <v>729</v>
      </c>
    </row>
    <row r="359" spans="1:65" s="2" customFormat="1" ht="16.5" customHeight="1">
      <c r="A359" s="39"/>
      <c r="B359" s="40"/>
      <c r="C359" s="205" t="s">
        <v>730</v>
      </c>
      <c r="D359" s="205" t="s">
        <v>135</v>
      </c>
      <c r="E359" s="206" t="s">
        <v>731</v>
      </c>
      <c r="F359" s="207" t="s">
        <v>732</v>
      </c>
      <c r="G359" s="208" t="s">
        <v>703</v>
      </c>
      <c r="H359" s="209">
        <v>1</v>
      </c>
      <c r="I359" s="210"/>
      <c r="J359" s="211">
        <f>ROUND(I359*H359,2)</f>
        <v>0</v>
      </c>
      <c r="K359" s="207" t="s">
        <v>19</v>
      </c>
      <c r="L359" s="45"/>
      <c r="M359" s="212" t="s">
        <v>19</v>
      </c>
      <c r="N359" s="213" t="s">
        <v>46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225</v>
      </c>
      <c r="AT359" s="216" t="s">
        <v>135</v>
      </c>
      <c r="AU359" s="216" t="s">
        <v>85</v>
      </c>
      <c r="AY359" s="18" t="s">
        <v>132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83</v>
      </c>
      <c r="BK359" s="217">
        <f>ROUND(I359*H359,2)</f>
        <v>0</v>
      </c>
      <c r="BL359" s="18" t="s">
        <v>225</v>
      </c>
      <c r="BM359" s="216" t="s">
        <v>733</v>
      </c>
    </row>
    <row r="360" spans="1:65" s="2" customFormat="1" ht="16.5" customHeight="1">
      <c r="A360" s="39"/>
      <c r="B360" s="40"/>
      <c r="C360" s="205" t="s">
        <v>734</v>
      </c>
      <c r="D360" s="205" t="s">
        <v>135</v>
      </c>
      <c r="E360" s="206" t="s">
        <v>735</v>
      </c>
      <c r="F360" s="207" t="s">
        <v>736</v>
      </c>
      <c r="G360" s="208" t="s">
        <v>703</v>
      </c>
      <c r="H360" s="209">
        <v>1</v>
      </c>
      <c r="I360" s="210"/>
      <c r="J360" s="211">
        <f>ROUND(I360*H360,2)</f>
        <v>0</v>
      </c>
      <c r="K360" s="207" t="s">
        <v>19</v>
      </c>
      <c r="L360" s="45"/>
      <c r="M360" s="212" t="s">
        <v>19</v>
      </c>
      <c r="N360" s="213" t="s">
        <v>46</v>
      </c>
      <c r="O360" s="85"/>
      <c r="P360" s="214">
        <f>O360*H360</f>
        <v>0</v>
      </c>
      <c r="Q360" s="214">
        <v>0</v>
      </c>
      <c r="R360" s="214">
        <f>Q360*H360</f>
        <v>0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225</v>
      </c>
      <c r="AT360" s="216" t="s">
        <v>135</v>
      </c>
      <c r="AU360" s="216" t="s">
        <v>85</v>
      </c>
      <c r="AY360" s="18" t="s">
        <v>132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83</v>
      </c>
      <c r="BK360" s="217">
        <f>ROUND(I360*H360,2)</f>
        <v>0</v>
      </c>
      <c r="BL360" s="18" t="s">
        <v>225</v>
      </c>
      <c r="BM360" s="216" t="s">
        <v>737</v>
      </c>
    </row>
    <row r="361" spans="1:65" s="2" customFormat="1" ht="16.5" customHeight="1">
      <c r="A361" s="39"/>
      <c r="B361" s="40"/>
      <c r="C361" s="205" t="s">
        <v>738</v>
      </c>
      <c r="D361" s="205" t="s">
        <v>135</v>
      </c>
      <c r="E361" s="206" t="s">
        <v>739</v>
      </c>
      <c r="F361" s="207" t="s">
        <v>740</v>
      </c>
      <c r="G361" s="208" t="s">
        <v>703</v>
      </c>
      <c r="H361" s="209">
        <v>1</v>
      </c>
      <c r="I361" s="210"/>
      <c r="J361" s="211">
        <f>ROUND(I361*H361,2)</f>
        <v>0</v>
      </c>
      <c r="K361" s="207" t="s">
        <v>19</v>
      </c>
      <c r="L361" s="45"/>
      <c r="M361" s="212" t="s">
        <v>19</v>
      </c>
      <c r="N361" s="213" t="s">
        <v>46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225</v>
      </c>
      <c r="AT361" s="216" t="s">
        <v>135</v>
      </c>
      <c r="AU361" s="216" t="s">
        <v>85</v>
      </c>
      <c r="AY361" s="18" t="s">
        <v>132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83</v>
      </c>
      <c r="BK361" s="217">
        <f>ROUND(I361*H361,2)</f>
        <v>0</v>
      </c>
      <c r="BL361" s="18" t="s">
        <v>225</v>
      </c>
      <c r="BM361" s="216" t="s">
        <v>741</v>
      </c>
    </row>
    <row r="362" spans="1:65" s="2" customFormat="1" ht="16.5" customHeight="1">
      <c r="A362" s="39"/>
      <c r="B362" s="40"/>
      <c r="C362" s="205" t="s">
        <v>742</v>
      </c>
      <c r="D362" s="205" t="s">
        <v>135</v>
      </c>
      <c r="E362" s="206" t="s">
        <v>743</v>
      </c>
      <c r="F362" s="207" t="s">
        <v>744</v>
      </c>
      <c r="G362" s="208" t="s">
        <v>703</v>
      </c>
      <c r="H362" s="209">
        <v>1</v>
      </c>
      <c r="I362" s="210"/>
      <c r="J362" s="211">
        <f>ROUND(I362*H362,2)</f>
        <v>0</v>
      </c>
      <c r="K362" s="207" t="s">
        <v>19</v>
      </c>
      <c r="L362" s="45"/>
      <c r="M362" s="212" t="s">
        <v>19</v>
      </c>
      <c r="N362" s="213" t="s">
        <v>46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225</v>
      </c>
      <c r="AT362" s="216" t="s">
        <v>135</v>
      </c>
      <c r="AU362" s="216" t="s">
        <v>85</v>
      </c>
      <c r="AY362" s="18" t="s">
        <v>132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83</v>
      </c>
      <c r="BK362" s="217">
        <f>ROUND(I362*H362,2)</f>
        <v>0</v>
      </c>
      <c r="BL362" s="18" t="s">
        <v>225</v>
      </c>
      <c r="BM362" s="216" t="s">
        <v>745</v>
      </c>
    </row>
    <row r="363" spans="1:65" s="2" customFormat="1" ht="16.5" customHeight="1">
      <c r="A363" s="39"/>
      <c r="B363" s="40"/>
      <c r="C363" s="205" t="s">
        <v>746</v>
      </c>
      <c r="D363" s="205" t="s">
        <v>135</v>
      </c>
      <c r="E363" s="206" t="s">
        <v>747</v>
      </c>
      <c r="F363" s="207" t="s">
        <v>748</v>
      </c>
      <c r="G363" s="208" t="s">
        <v>703</v>
      </c>
      <c r="H363" s="209">
        <v>1</v>
      </c>
      <c r="I363" s="210"/>
      <c r="J363" s="211">
        <f>ROUND(I363*H363,2)</f>
        <v>0</v>
      </c>
      <c r="K363" s="207" t="s">
        <v>19</v>
      </c>
      <c r="L363" s="45"/>
      <c r="M363" s="212" t="s">
        <v>19</v>
      </c>
      <c r="N363" s="213" t="s">
        <v>46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225</v>
      </c>
      <c r="AT363" s="216" t="s">
        <v>135</v>
      </c>
      <c r="AU363" s="216" t="s">
        <v>85</v>
      </c>
      <c r="AY363" s="18" t="s">
        <v>132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83</v>
      </c>
      <c r="BK363" s="217">
        <f>ROUND(I363*H363,2)</f>
        <v>0</v>
      </c>
      <c r="BL363" s="18" t="s">
        <v>225</v>
      </c>
      <c r="BM363" s="216" t="s">
        <v>749</v>
      </c>
    </row>
    <row r="364" spans="1:65" s="2" customFormat="1" ht="16.5" customHeight="1">
      <c r="A364" s="39"/>
      <c r="B364" s="40"/>
      <c r="C364" s="205" t="s">
        <v>750</v>
      </c>
      <c r="D364" s="205" t="s">
        <v>135</v>
      </c>
      <c r="E364" s="206" t="s">
        <v>751</v>
      </c>
      <c r="F364" s="207" t="s">
        <v>752</v>
      </c>
      <c r="G364" s="208" t="s">
        <v>703</v>
      </c>
      <c r="H364" s="209">
        <v>1</v>
      </c>
      <c r="I364" s="210"/>
      <c r="J364" s="211">
        <f>ROUND(I364*H364,2)</f>
        <v>0</v>
      </c>
      <c r="K364" s="207" t="s">
        <v>19</v>
      </c>
      <c r="L364" s="45"/>
      <c r="M364" s="212" t="s">
        <v>19</v>
      </c>
      <c r="N364" s="213" t="s">
        <v>46</v>
      </c>
      <c r="O364" s="85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225</v>
      </c>
      <c r="AT364" s="216" t="s">
        <v>135</v>
      </c>
      <c r="AU364" s="216" t="s">
        <v>85</v>
      </c>
      <c r="AY364" s="18" t="s">
        <v>132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83</v>
      </c>
      <c r="BK364" s="217">
        <f>ROUND(I364*H364,2)</f>
        <v>0</v>
      </c>
      <c r="BL364" s="18" t="s">
        <v>225</v>
      </c>
      <c r="BM364" s="216" t="s">
        <v>753</v>
      </c>
    </row>
    <row r="365" spans="1:65" s="2" customFormat="1" ht="16.5" customHeight="1">
      <c r="A365" s="39"/>
      <c r="B365" s="40"/>
      <c r="C365" s="205" t="s">
        <v>754</v>
      </c>
      <c r="D365" s="205" t="s">
        <v>135</v>
      </c>
      <c r="E365" s="206" t="s">
        <v>755</v>
      </c>
      <c r="F365" s="207" t="s">
        <v>756</v>
      </c>
      <c r="G365" s="208" t="s">
        <v>703</v>
      </c>
      <c r="H365" s="209">
        <v>1</v>
      </c>
      <c r="I365" s="210"/>
      <c r="J365" s="211">
        <f>ROUND(I365*H365,2)</f>
        <v>0</v>
      </c>
      <c r="K365" s="207" t="s">
        <v>19</v>
      </c>
      <c r="L365" s="45"/>
      <c r="M365" s="212" t="s">
        <v>19</v>
      </c>
      <c r="N365" s="213" t="s">
        <v>46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225</v>
      </c>
      <c r="AT365" s="216" t="s">
        <v>135</v>
      </c>
      <c r="AU365" s="216" t="s">
        <v>85</v>
      </c>
      <c r="AY365" s="18" t="s">
        <v>132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83</v>
      </c>
      <c r="BK365" s="217">
        <f>ROUND(I365*H365,2)</f>
        <v>0</v>
      </c>
      <c r="BL365" s="18" t="s">
        <v>225</v>
      </c>
      <c r="BM365" s="216" t="s">
        <v>757</v>
      </c>
    </row>
    <row r="366" spans="1:63" s="12" customFormat="1" ht="22.8" customHeight="1">
      <c r="A366" s="12"/>
      <c r="B366" s="189"/>
      <c r="C366" s="190"/>
      <c r="D366" s="191" t="s">
        <v>74</v>
      </c>
      <c r="E366" s="203" t="s">
        <v>758</v>
      </c>
      <c r="F366" s="203" t="s">
        <v>759</v>
      </c>
      <c r="G366" s="190"/>
      <c r="H366" s="190"/>
      <c r="I366" s="193"/>
      <c r="J366" s="204">
        <f>BK366</f>
        <v>0</v>
      </c>
      <c r="K366" s="190"/>
      <c r="L366" s="195"/>
      <c r="M366" s="196"/>
      <c r="N366" s="197"/>
      <c r="O366" s="197"/>
      <c r="P366" s="198">
        <f>SUM(P367:P373)</f>
        <v>0</v>
      </c>
      <c r="Q366" s="197"/>
      <c r="R366" s="198">
        <f>SUM(R367:R373)</f>
        <v>0.12575</v>
      </c>
      <c r="S366" s="197"/>
      <c r="T366" s="199">
        <f>SUM(T367:T373)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0" t="s">
        <v>85</v>
      </c>
      <c r="AT366" s="201" t="s">
        <v>74</v>
      </c>
      <c r="AU366" s="201" t="s">
        <v>83</v>
      </c>
      <c r="AY366" s="200" t="s">
        <v>132</v>
      </c>
      <c r="BK366" s="202">
        <f>SUM(BK367:BK373)</f>
        <v>0</v>
      </c>
    </row>
    <row r="367" spans="1:65" s="2" customFormat="1" ht="24.15" customHeight="1">
      <c r="A367" s="39"/>
      <c r="B367" s="40"/>
      <c r="C367" s="205" t="s">
        <v>760</v>
      </c>
      <c r="D367" s="205" t="s">
        <v>135</v>
      </c>
      <c r="E367" s="206" t="s">
        <v>761</v>
      </c>
      <c r="F367" s="207" t="s">
        <v>762</v>
      </c>
      <c r="G367" s="208" t="s">
        <v>143</v>
      </c>
      <c r="H367" s="209">
        <v>5</v>
      </c>
      <c r="I367" s="210"/>
      <c r="J367" s="211">
        <f>ROUND(I367*H367,2)</f>
        <v>0</v>
      </c>
      <c r="K367" s="207" t="s">
        <v>154</v>
      </c>
      <c r="L367" s="45"/>
      <c r="M367" s="212" t="s">
        <v>19</v>
      </c>
      <c r="N367" s="213" t="s">
        <v>46</v>
      </c>
      <c r="O367" s="85"/>
      <c r="P367" s="214">
        <f>O367*H367</f>
        <v>0</v>
      </c>
      <c r="Q367" s="214">
        <v>0.02505</v>
      </c>
      <c r="R367" s="214">
        <f>Q367*H367</f>
        <v>0.12525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225</v>
      </c>
      <c r="AT367" s="216" t="s">
        <v>135</v>
      </c>
      <c r="AU367" s="216" t="s">
        <v>85</v>
      </c>
      <c r="AY367" s="18" t="s">
        <v>132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83</v>
      </c>
      <c r="BK367" s="217">
        <f>ROUND(I367*H367,2)</f>
        <v>0</v>
      </c>
      <c r="BL367" s="18" t="s">
        <v>225</v>
      </c>
      <c r="BM367" s="216" t="s">
        <v>763</v>
      </c>
    </row>
    <row r="368" spans="1:47" s="2" customFormat="1" ht="12">
      <c r="A368" s="39"/>
      <c r="B368" s="40"/>
      <c r="C368" s="41"/>
      <c r="D368" s="251" t="s">
        <v>156</v>
      </c>
      <c r="E368" s="41"/>
      <c r="F368" s="252" t="s">
        <v>764</v>
      </c>
      <c r="G368" s="41"/>
      <c r="H368" s="41"/>
      <c r="I368" s="253"/>
      <c r="J368" s="41"/>
      <c r="K368" s="41"/>
      <c r="L368" s="45"/>
      <c r="M368" s="254"/>
      <c r="N368" s="255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156</v>
      </c>
      <c r="AU368" s="18" t="s">
        <v>85</v>
      </c>
    </row>
    <row r="369" spans="1:51" s="14" customFormat="1" ht="12">
      <c r="A369" s="14"/>
      <c r="B369" s="229"/>
      <c r="C369" s="230"/>
      <c r="D369" s="220" t="s">
        <v>145</v>
      </c>
      <c r="E369" s="231" t="s">
        <v>19</v>
      </c>
      <c r="F369" s="232" t="s">
        <v>765</v>
      </c>
      <c r="G369" s="230"/>
      <c r="H369" s="233">
        <v>5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39" t="s">
        <v>145</v>
      </c>
      <c r="AU369" s="239" t="s">
        <v>85</v>
      </c>
      <c r="AV369" s="14" t="s">
        <v>85</v>
      </c>
      <c r="AW369" s="14" t="s">
        <v>34</v>
      </c>
      <c r="AX369" s="14" t="s">
        <v>83</v>
      </c>
      <c r="AY369" s="239" t="s">
        <v>132</v>
      </c>
    </row>
    <row r="370" spans="1:65" s="2" customFormat="1" ht="24.15" customHeight="1">
      <c r="A370" s="39"/>
      <c r="B370" s="40"/>
      <c r="C370" s="205" t="s">
        <v>766</v>
      </c>
      <c r="D370" s="205" t="s">
        <v>135</v>
      </c>
      <c r="E370" s="206" t="s">
        <v>767</v>
      </c>
      <c r="F370" s="207" t="s">
        <v>768</v>
      </c>
      <c r="G370" s="208" t="s">
        <v>143</v>
      </c>
      <c r="H370" s="209">
        <v>5</v>
      </c>
      <c r="I370" s="210"/>
      <c r="J370" s="211">
        <f>ROUND(I370*H370,2)</f>
        <v>0</v>
      </c>
      <c r="K370" s="207" t="s">
        <v>154</v>
      </c>
      <c r="L370" s="45"/>
      <c r="M370" s="212" t="s">
        <v>19</v>
      </c>
      <c r="N370" s="213" t="s">
        <v>46</v>
      </c>
      <c r="O370" s="85"/>
      <c r="P370" s="214">
        <f>O370*H370</f>
        <v>0</v>
      </c>
      <c r="Q370" s="214">
        <v>0.0001</v>
      </c>
      <c r="R370" s="214">
        <f>Q370*H370</f>
        <v>0.0005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225</v>
      </c>
      <c r="AT370" s="216" t="s">
        <v>135</v>
      </c>
      <c r="AU370" s="216" t="s">
        <v>85</v>
      </c>
      <c r="AY370" s="18" t="s">
        <v>132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83</v>
      </c>
      <c r="BK370" s="217">
        <f>ROUND(I370*H370,2)</f>
        <v>0</v>
      </c>
      <c r="BL370" s="18" t="s">
        <v>225</v>
      </c>
      <c r="BM370" s="216" t="s">
        <v>769</v>
      </c>
    </row>
    <row r="371" spans="1:47" s="2" customFormat="1" ht="12">
      <c r="A371" s="39"/>
      <c r="B371" s="40"/>
      <c r="C371" s="41"/>
      <c r="D371" s="251" t="s">
        <v>156</v>
      </c>
      <c r="E371" s="41"/>
      <c r="F371" s="252" t="s">
        <v>770</v>
      </c>
      <c r="G371" s="41"/>
      <c r="H371" s="41"/>
      <c r="I371" s="253"/>
      <c r="J371" s="41"/>
      <c r="K371" s="41"/>
      <c r="L371" s="45"/>
      <c r="M371" s="254"/>
      <c r="N371" s="255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156</v>
      </c>
      <c r="AU371" s="18" t="s">
        <v>85</v>
      </c>
    </row>
    <row r="372" spans="1:65" s="2" customFormat="1" ht="24.15" customHeight="1">
      <c r="A372" s="39"/>
      <c r="B372" s="40"/>
      <c r="C372" s="205" t="s">
        <v>771</v>
      </c>
      <c r="D372" s="205" t="s">
        <v>135</v>
      </c>
      <c r="E372" s="206" t="s">
        <v>772</v>
      </c>
      <c r="F372" s="207" t="s">
        <v>773</v>
      </c>
      <c r="G372" s="208" t="s">
        <v>774</v>
      </c>
      <c r="H372" s="266"/>
      <c r="I372" s="210"/>
      <c r="J372" s="211">
        <f>ROUND(I372*H372,2)</f>
        <v>0</v>
      </c>
      <c r="K372" s="207" t="s">
        <v>154</v>
      </c>
      <c r="L372" s="45"/>
      <c r="M372" s="212" t="s">
        <v>19</v>
      </c>
      <c r="N372" s="213" t="s">
        <v>46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225</v>
      </c>
      <c r="AT372" s="216" t="s">
        <v>135</v>
      </c>
      <c r="AU372" s="216" t="s">
        <v>85</v>
      </c>
      <c r="AY372" s="18" t="s">
        <v>132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83</v>
      </c>
      <c r="BK372" s="217">
        <f>ROUND(I372*H372,2)</f>
        <v>0</v>
      </c>
      <c r="BL372" s="18" t="s">
        <v>225</v>
      </c>
      <c r="BM372" s="216" t="s">
        <v>775</v>
      </c>
    </row>
    <row r="373" spans="1:47" s="2" customFormat="1" ht="12">
      <c r="A373" s="39"/>
      <c r="B373" s="40"/>
      <c r="C373" s="41"/>
      <c r="D373" s="251" t="s">
        <v>156</v>
      </c>
      <c r="E373" s="41"/>
      <c r="F373" s="252" t="s">
        <v>776</v>
      </c>
      <c r="G373" s="41"/>
      <c r="H373" s="41"/>
      <c r="I373" s="253"/>
      <c r="J373" s="41"/>
      <c r="K373" s="41"/>
      <c r="L373" s="45"/>
      <c r="M373" s="254"/>
      <c r="N373" s="255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156</v>
      </c>
      <c r="AU373" s="18" t="s">
        <v>85</v>
      </c>
    </row>
    <row r="374" spans="1:63" s="12" customFormat="1" ht="22.8" customHeight="1">
      <c r="A374" s="12"/>
      <c r="B374" s="189"/>
      <c r="C374" s="190"/>
      <c r="D374" s="191" t="s">
        <v>74</v>
      </c>
      <c r="E374" s="203" t="s">
        <v>777</v>
      </c>
      <c r="F374" s="203" t="s">
        <v>778</v>
      </c>
      <c r="G374" s="190"/>
      <c r="H374" s="190"/>
      <c r="I374" s="193"/>
      <c r="J374" s="204">
        <f>BK374</f>
        <v>0</v>
      </c>
      <c r="K374" s="190"/>
      <c r="L374" s="195"/>
      <c r="M374" s="196"/>
      <c r="N374" s="197"/>
      <c r="O374" s="197"/>
      <c r="P374" s="198">
        <f>SUM(P375:P386)</f>
        <v>0</v>
      </c>
      <c r="Q374" s="197"/>
      <c r="R374" s="198">
        <f>SUM(R375:R386)</f>
        <v>0.0508</v>
      </c>
      <c r="S374" s="197"/>
      <c r="T374" s="199">
        <f>SUM(T375:T386)</f>
        <v>0.1572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0" t="s">
        <v>85</v>
      </c>
      <c r="AT374" s="201" t="s">
        <v>74</v>
      </c>
      <c r="AU374" s="201" t="s">
        <v>83</v>
      </c>
      <c r="AY374" s="200" t="s">
        <v>132</v>
      </c>
      <c r="BK374" s="202">
        <f>SUM(BK375:BK386)</f>
        <v>0</v>
      </c>
    </row>
    <row r="375" spans="1:65" s="2" customFormat="1" ht="16.5" customHeight="1">
      <c r="A375" s="39"/>
      <c r="B375" s="40"/>
      <c r="C375" s="205" t="s">
        <v>779</v>
      </c>
      <c r="D375" s="205" t="s">
        <v>135</v>
      </c>
      <c r="E375" s="206" t="s">
        <v>780</v>
      </c>
      <c r="F375" s="207" t="s">
        <v>781</v>
      </c>
      <c r="G375" s="208" t="s">
        <v>138</v>
      </c>
      <c r="H375" s="209">
        <v>8</v>
      </c>
      <c r="I375" s="210"/>
      <c r="J375" s="211">
        <f>ROUND(I375*H375,2)</f>
        <v>0</v>
      </c>
      <c r="K375" s="207" t="s">
        <v>19</v>
      </c>
      <c r="L375" s="45"/>
      <c r="M375" s="212" t="s">
        <v>19</v>
      </c>
      <c r="N375" s="213" t="s">
        <v>46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0.01965</v>
      </c>
      <c r="T375" s="215">
        <f>S375*H375</f>
        <v>0.1572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225</v>
      </c>
      <c r="AT375" s="216" t="s">
        <v>135</v>
      </c>
      <c r="AU375" s="216" t="s">
        <v>85</v>
      </c>
      <c r="AY375" s="18" t="s">
        <v>132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83</v>
      </c>
      <c r="BK375" s="217">
        <f>ROUND(I375*H375,2)</f>
        <v>0</v>
      </c>
      <c r="BL375" s="18" t="s">
        <v>225</v>
      </c>
      <c r="BM375" s="216" t="s">
        <v>782</v>
      </c>
    </row>
    <row r="376" spans="1:65" s="2" customFormat="1" ht="24.15" customHeight="1">
      <c r="A376" s="39"/>
      <c r="B376" s="40"/>
      <c r="C376" s="205" t="s">
        <v>783</v>
      </c>
      <c r="D376" s="205" t="s">
        <v>135</v>
      </c>
      <c r="E376" s="206" t="s">
        <v>784</v>
      </c>
      <c r="F376" s="207" t="s">
        <v>785</v>
      </c>
      <c r="G376" s="208" t="s">
        <v>138</v>
      </c>
      <c r="H376" s="209">
        <v>2</v>
      </c>
      <c r="I376" s="210"/>
      <c r="J376" s="211">
        <f>ROUND(I376*H376,2)</f>
        <v>0</v>
      </c>
      <c r="K376" s="207" t="s">
        <v>154</v>
      </c>
      <c r="L376" s="45"/>
      <c r="M376" s="212" t="s">
        <v>19</v>
      </c>
      <c r="N376" s="213" t="s">
        <v>46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225</v>
      </c>
      <c r="AT376" s="216" t="s">
        <v>135</v>
      </c>
      <c r="AU376" s="216" t="s">
        <v>85</v>
      </c>
      <c r="AY376" s="18" t="s">
        <v>132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83</v>
      </c>
      <c r="BK376" s="217">
        <f>ROUND(I376*H376,2)</f>
        <v>0</v>
      </c>
      <c r="BL376" s="18" t="s">
        <v>225</v>
      </c>
      <c r="BM376" s="216" t="s">
        <v>786</v>
      </c>
    </row>
    <row r="377" spans="1:47" s="2" customFormat="1" ht="12">
      <c r="A377" s="39"/>
      <c r="B377" s="40"/>
      <c r="C377" s="41"/>
      <c r="D377" s="251" t="s">
        <v>156</v>
      </c>
      <c r="E377" s="41"/>
      <c r="F377" s="252" t="s">
        <v>787</v>
      </c>
      <c r="G377" s="41"/>
      <c r="H377" s="41"/>
      <c r="I377" s="253"/>
      <c r="J377" s="41"/>
      <c r="K377" s="41"/>
      <c r="L377" s="45"/>
      <c r="M377" s="254"/>
      <c r="N377" s="255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156</v>
      </c>
      <c r="AU377" s="18" t="s">
        <v>85</v>
      </c>
    </row>
    <row r="378" spans="1:65" s="2" customFormat="1" ht="24.15" customHeight="1">
      <c r="A378" s="39"/>
      <c r="B378" s="40"/>
      <c r="C378" s="256" t="s">
        <v>788</v>
      </c>
      <c r="D378" s="256" t="s">
        <v>192</v>
      </c>
      <c r="E378" s="257" t="s">
        <v>789</v>
      </c>
      <c r="F378" s="258" t="s">
        <v>790</v>
      </c>
      <c r="G378" s="259" t="s">
        <v>138</v>
      </c>
      <c r="H378" s="260">
        <v>2</v>
      </c>
      <c r="I378" s="261"/>
      <c r="J378" s="262">
        <f>ROUND(I378*H378,2)</f>
        <v>0</v>
      </c>
      <c r="K378" s="258" t="s">
        <v>19</v>
      </c>
      <c r="L378" s="263"/>
      <c r="M378" s="264" t="s">
        <v>19</v>
      </c>
      <c r="N378" s="265" t="s">
        <v>46</v>
      </c>
      <c r="O378" s="85"/>
      <c r="P378" s="214">
        <f>O378*H378</f>
        <v>0</v>
      </c>
      <c r="Q378" s="214">
        <v>0.0195</v>
      </c>
      <c r="R378" s="214">
        <f>Q378*H378</f>
        <v>0.039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323</v>
      </c>
      <c r="AT378" s="216" t="s">
        <v>192</v>
      </c>
      <c r="AU378" s="216" t="s">
        <v>85</v>
      </c>
      <c r="AY378" s="18" t="s">
        <v>132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83</v>
      </c>
      <c r="BK378" s="217">
        <f>ROUND(I378*H378,2)</f>
        <v>0</v>
      </c>
      <c r="BL378" s="18" t="s">
        <v>225</v>
      </c>
      <c r="BM378" s="216" t="s">
        <v>791</v>
      </c>
    </row>
    <row r="379" spans="1:65" s="2" customFormat="1" ht="16.5" customHeight="1">
      <c r="A379" s="39"/>
      <c r="B379" s="40"/>
      <c r="C379" s="205" t="s">
        <v>792</v>
      </c>
      <c r="D379" s="205" t="s">
        <v>135</v>
      </c>
      <c r="E379" s="206" t="s">
        <v>793</v>
      </c>
      <c r="F379" s="207" t="s">
        <v>794</v>
      </c>
      <c r="G379" s="208" t="s">
        <v>138</v>
      </c>
      <c r="H379" s="209">
        <v>2</v>
      </c>
      <c r="I379" s="210"/>
      <c r="J379" s="211">
        <f>ROUND(I379*H379,2)</f>
        <v>0</v>
      </c>
      <c r="K379" s="207" t="s">
        <v>154</v>
      </c>
      <c r="L379" s="45"/>
      <c r="M379" s="212" t="s">
        <v>19</v>
      </c>
      <c r="N379" s="213" t="s">
        <v>46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225</v>
      </c>
      <c r="AT379" s="216" t="s">
        <v>135</v>
      </c>
      <c r="AU379" s="216" t="s">
        <v>85</v>
      </c>
      <c r="AY379" s="18" t="s">
        <v>132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83</v>
      </c>
      <c r="BK379" s="217">
        <f>ROUND(I379*H379,2)</f>
        <v>0</v>
      </c>
      <c r="BL379" s="18" t="s">
        <v>225</v>
      </c>
      <c r="BM379" s="216" t="s">
        <v>795</v>
      </c>
    </row>
    <row r="380" spans="1:47" s="2" customFormat="1" ht="12">
      <c r="A380" s="39"/>
      <c r="B380" s="40"/>
      <c r="C380" s="41"/>
      <c r="D380" s="251" t="s">
        <v>156</v>
      </c>
      <c r="E380" s="41"/>
      <c r="F380" s="252" t="s">
        <v>796</v>
      </c>
      <c r="G380" s="41"/>
      <c r="H380" s="41"/>
      <c r="I380" s="253"/>
      <c r="J380" s="41"/>
      <c r="K380" s="41"/>
      <c r="L380" s="45"/>
      <c r="M380" s="254"/>
      <c r="N380" s="255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156</v>
      </c>
      <c r="AU380" s="18" t="s">
        <v>85</v>
      </c>
    </row>
    <row r="381" spans="1:65" s="2" customFormat="1" ht="16.5" customHeight="1">
      <c r="A381" s="39"/>
      <c r="B381" s="40"/>
      <c r="C381" s="256" t="s">
        <v>797</v>
      </c>
      <c r="D381" s="256" t="s">
        <v>192</v>
      </c>
      <c r="E381" s="257" t="s">
        <v>798</v>
      </c>
      <c r="F381" s="258" t="s">
        <v>799</v>
      </c>
      <c r="G381" s="259" t="s">
        <v>138</v>
      </c>
      <c r="H381" s="260">
        <v>2</v>
      </c>
      <c r="I381" s="261"/>
      <c r="J381" s="262">
        <f>ROUND(I381*H381,2)</f>
        <v>0</v>
      </c>
      <c r="K381" s="258" t="s">
        <v>154</v>
      </c>
      <c r="L381" s="263"/>
      <c r="M381" s="264" t="s">
        <v>19</v>
      </c>
      <c r="N381" s="265" t="s">
        <v>46</v>
      </c>
      <c r="O381" s="85"/>
      <c r="P381" s="214">
        <f>O381*H381</f>
        <v>0</v>
      </c>
      <c r="Q381" s="214">
        <v>0.0047</v>
      </c>
      <c r="R381" s="214">
        <f>Q381*H381</f>
        <v>0.0094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323</v>
      </c>
      <c r="AT381" s="216" t="s">
        <v>192</v>
      </c>
      <c r="AU381" s="216" t="s">
        <v>85</v>
      </c>
      <c r="AY381" s="18" t="s">
        <v>132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83</v>
      </c>
      <c r="BK381" s="217">
        <f>ROUND(I381*H381,2)</f>
        <v>0</v>
      </c>
      <c r="BL381" s="18" t="s">
        <v>225</v>
      </c>
      <c r="BM381" s="216" t="s">
        <v>800</v>
      </c>
    </row>
    <row r="382" spans="1:65" s="2" customFormat="1" ht="16.5" customHeight="1">
      <c r="A382" s="39"/>
      <c r="B382" s="40"/>
      <c r="C382" s="205" t="s">
        <v>801</v>
      </c>
      <c r="D382" s="205" t="s">
        <v>135</v>
      </c>
      <c r="E382" s="206" t="s">
        <v>802</v>
      </c>
      <c r="F382" s="207" t="s">
        <v>803</v>
      </c>
      <c r="G382" s="208" t="s">
        <v>138</v>
      </c>
      <c r="H382" s="209">
        <v>2</v>
      </c>
      <c r="I382" s="210"/>
      <c r="J382" s="211">
        <f>ROUND(I382*H382,2)</f>
        <v>0</v>
      </c>
      <c r="K382" s="207" t="s">
        <v>154</v>
      </c>
      <c r="L382" s="45"/>
      <c r="M382" s="212" t="s">
        <v>19</v>
      </c>
      <c r="N382" s="213" t="s">
        <v>46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225</v>
      </c>
      <c r="AT382" s="216" t="s">
        <v>135</v>
      </c>
      <c r="AU382" s="216" t="s">
        <v>85</v>
      </c>
      <c r="AY382" s="18" t="s">
        <v>132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83</v>
      </c>
      <c r="BK382" s="217">
        <f>ROUND(I382*H382,2)</f>
        <v>0</v>
      </c>
      <c r="BL382" s="18" t="s">
        <v>225</v>
      </c>
      <c r="BM382" s="216" t="s">
        <v>804</v>
      </c>
    </row>
    <row r="383" spans="1:47" s="2" customFormat="1" ht="12">
      <c r="A383" s="39"/>
      <c r="B383" s="40"/>
      <c r="C383" s="41"/>
      <c r="D383" s="251" t="s">
        <v>156</v>
      </c>
      <c r="E383" s="41"/>
      <c r="F383" s="252" t="s">
        <v>805</v>
      </c>
      <c r="G383" s="41"/>
      <c r="H383" s="41"/>
      <c r="I383" s="253"/>
      <c r="J383" s="41"/>
      <c r="K383" s="41"/>
      <c r="L383" s="45"/>
      <c r="M383" s="254"/>
      <c r="N383" s="255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156</v>
      </c>
      <c r="AU383" s="18" t="s">
        <v>85</v>
      </c>
    </row>
    <row r="384" spans="1:65" s="2" customFormat="1" ht="16.5" customHeight="1">
      <c r="A384" s="39"/>
      <c r="B384" s="40"/>
      <c r="C384" s="256" t="s">
        <v>806</v>
      </c>
      <c r="D384" s="256" t="s">
        <v>192</v>
      </c>
      <c r="E384" s="257" t="s">
        <v>807</v>
      </c>
      <c r="F384" s="258" t="s">
        <v>808</v>
      </c>
      <c r="G384" s="259" t="s">
        <v>138</v>
      </c>
      <c r="H384" s="260">
        <v>2</v>
      </c>
      <c r="I384" s="261"/>
      <c r="J384" s="262">
        <f>ROUND(I384*H384,2)</f>
        <v>0</v>
      </c>
      <c r="K384" s="258" t="s">
        <v>154</v>
      </c>
      <c r="L384" s="263"/>
      <c r="M384" s="264" t="s">
        <v>19</v>
      </c>
      <c r="N384" s="265" t="s">
        <v>46</v>
      </c>
      <c r="O384" s="85"/>
      <c r="P384" s="214">
        <f>O384*H384</f>
        <v>0</v>
      </c>
      <c r="Q384" s="214">
        <v>0.0012</v>
      </c>
      <c r="R384" s="214">
        <f>Q384*H384</f>
        <v>0.0024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323</v>
      </c>
      <c r="AT384" s="216" t="s">
        <v>192</v>
      </c>
      <c r="AU384" s="216" t="s">
        <v>85</v>
      </c>
      <c r="AY384" s="18" t="s">
        <v>132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83</v>
      </c>
      <c r="BK384" s="217">
        <f>ROUND(I384*H384,2)</f>
        <v>0</v>
      </c>
      <c r="BL384" s="18" t="s">
        <v>225</v>
      </c>
      <c r="BM384" s="216" t="s">
        <v>809</v>
      </c>
    </row>
    <row r="385" spans="1:65" s="2" customFormat="1" ht="24.15" customHeight="1">
      <c r="A385" s="39"/>
      <c r="B385" s="40"/>
      <c r="C385" s="205" t="s">
        <v>810</v>
      </c>
      <c r="D385" s="205" t="s">
        <v>135</v>
      </c>
      <c r="E385" s="206" t="s">
        <v>811</v>
      </c>
      <c r="F385" s="207" t="s">
        <v>812</v>
      </c>
      <c r="G385" s="208" t="s">
        <v>774</v>
      </c>
      <c r="H385" s="266"/>
      <c r="I385" s="210"/>
      <c r="J385" s="211">
        <f>ROUND(I385*H385,2)</f>
        <v>0</v>
      </c>
      <c r="K385" s="207" t="s">
        <v>154</v>
      </c>
      <c r="L385" s="45"/>
      <c r="M385" s="212" t="s">
        <v>19</v>
      </c>
      <c r="N385" s="213" t="s">
        <v>46</v>
      </c>
      <c r="O385" s="85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225</v>
      </c>
      <c r="AT385" s="216" t="s">
        <v>135</v>
      </c>
      <c r="AU385" s="216" t="s">
        <v>85</v>
      </c>
      <c r="AY385" s="18" t="s">
        <v>132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83</v>
      </c>
      <c r="BK385" s="217">
        <f>ROUND(I385*H385,2)</f>
        <v>0</v>
      </c>
      <c r="BL385" s="18" t="s">
        <v>225</v>
      </c>
      <c r="BM385" s="216" t="s">
        <v>813</v>
      </c>
    </row>
    <row r="386" spans="1:47" s="2" customFormat="1" ht="12">
      <c r="A386" s="39"/>
      <c r="B386" s="40"/>
      <c r="C386" s="41"/>
      <c r="D386" s="251" t="s">
        <v>156</v>
      </c>
      <c r="E386" s="41"/>
      <c r="F386" s="252" t="s">
        <v>814</v>
      </c>
      <c r="G386" s="41"/>
      <c r="H386" s="41"/>
      <c r="I386" s="253"/>
      <c r="J386" s="41"/>
      <c r="K386" s="41"/>
      <c r="L386" s="45"/>
      <c r="M386" s="254"/>
      <c r="N386" s="255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156</v>
      </c>
      <c r="AU386" s="18" t="s">
        <v>85</v>
      </c>
    </row>
    <row r="387" spans="1:63" s="12" customFormat="1" ht="22.8" customHeight="1">
      <c r="A387" s="12"/>
      <c r="B387" s="189"/>
      <c r="C387" s="190"/>
      <c r="D387" s="191" t="s">
        <v>74</v>
      </c>
      <c r="E387" s="203" t="s">
        <v>815</v>
      </c>
      <c r="F387" s="203" t="s">
        <v>816</v>
      </c>
      <c r="G387" s="190"/>
      <c r="H387" s="190"/>
      <c r="I387" s="193"/>
      <c r="J387" s="204">
        <f>BK387</f>
        <v>0</v>
      </c>
      <c r="K387" s="190"/>
      <c r="L387" s="195"/>
      <c r="M387" s="196"/>
      <c r="N387" s="197"/>
      <c r="O387" s="197"/>
      <c r="P387" s="198">
        <f>SUM(P388:P404)</f>
        <v>0</v>
      </c>
      <c r="Q387" s="197"/>
      <c r="R387" s="198">
        <f>SUM(R388:R404)</f>
        <v>0.11571999999999999</v>
      </c>
      <c r="S387" s="197"/>
      <c r="T387" s="199">
        <f>SUM(T388:T404)</f>
        <v>0.12240000000000001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0" t="s">
        <v>85</v>
      </c>
      <c r="AT387" s="201" t="s">
        <v>74</v>
      </c>
      <c r="AU387" s="201" t="s">
        <v>83</v>
      </c>
      <c r="AY387" s="200" t="s">
        <v>132</v>
      </c>
      <c r="BK387" s="202">
        <f>SUM(BK388:BK404)</f>
        <v>0</v>
      </c>
    </row>
    <row r="388" spans="1:65" s="2" customFormat="1" ht="16.5" customHeight="1">
      <c r="A388" s="39"/>
      <c r="B388" s="40"/>
      <c r="C388" s="205" t="s">
        <v>817</v>
      </c>
      <c r="D388" s="205" t="s">
        <v>135</v>
      </c>
      <c r="E388" s="206" t="s">
        <v>818</v>
      </c>
      <c r="F388" s="207" t="s">
        <v>819</v>
      </c>
      <c r="G388" s="208" t="s">
        <v>143</v>
      </c>
      <c r="H388" s="209">
        <v>6.12</v>
      </c>
      <c r="I388" s="210"/>
      <c r="J388" s="211">
        <f>ROUND(I388*H388,2)</f>
        <v>0</v>
      </c>
      <c r="K388" s="207" t="s">
        <v>154</v>
      </c>
      <c r="L388" s="45"/>
      <c r="M388" s="212" t="s">
        <v>19</v>
      </c>
      <c r="N388" s="213" t="s">
        <v>46</v>
      </c>
      <c r="O388" s="85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225</v>
      </c>
      <c r="AT388" s="216" t="s">
        <v>135</v>
      </c>
      <c r="AU388" s="216" t="s">
        <v>85</v>
      </c>
      <c r="AY388" s="18" t="s">
        <v>132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83</v>
      </c>
      <c r="BK388" s="217">
        <f>ROUND(I388*H388,2)</f>
        <v>0</v>
      </c>
      <c r="BL388" s="18" t="s">
        <v>225</v>
      </c>
      <c r="BM388" s="216" t="s">
        <v>820</v>
      </c>
    </row>
    <row r="389" spans="1:47" s="2" customFormat="1" ht="12">
      <c r="A389" s="39"/>
      <c r="B389" s="40"/>
      <c r="C389" s="41"/>
      <c r="D389" s="251" t="s">
        <v>156</v>
      </c>
      <c r="E389" s="41"/>
      <c r="F389" s="252" t="s">
        <v>821</v>
      </c>
      <c r="G389" s="41"/>
      <c r="H389" s="41"/>
      <c r="I389" s="253"/>
      <c r="J389" s="41"/>
      <c r="K389" s="41"/>
      <c r="L389" s="45"/>
      <c r="M389" s="254"/>
      <c r="N389" s="255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156</v>
      </c>
      <c r="AU389" s="18" t="s">
        <v>85</v>
      </c>
    </row>
    <row r="390" spans="1:51" s="14" customFormat="1" ht="12">
      <c r="A390" s="14"/>
      <c r="B390" s="229"/>
      <c r="C390" s="230"/>
      <c r="D390" s="220" t="s">
        <v>145</v>
      </c>
      <c r="E390" s="231" t="s">
        <v>19</v>
      </c>
      <c r="F390" s="232" t="s">
        <v>822</v>
      </c>
      <c r="G390" s="230"/>
      <c r="H390" s="233">
        <v>6.12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9" t="s">
        <v>145</v>
      </c>
      <c r="AU390" s="239" t="s">
        <v>85</v>
      </c>
      <c r="AV390" s="14" t="s">
        <v>85</v>
      </c>
      <c r="AW390" s="14" t="s">
        <v>34</v>
      </c>
      <c r="AX390" s="14" t="s">
        <v>83</v>
      </c>
      <c r="AY390" s="239" t="s">
        <v>132</v>
      </c>
    </row>
    <row r="391" spans="1:65" s="2" customFormat="1" ht="16.5" customHeight="1">
      <c r="A391" s="39"/>
      <c r="B391" s="40"/>
      <c r="C391" s="256" t="s">
        <v>823</v>
      </c>
      <c r="D391" s="256" t="s">
        <v>192</v>
      </c>
      <c r="E391" s="257" t="s">
        <v>824</v>
      </c>
      <c r="F391" s="258" t="s">
        <v>825</v>
      </c>
      <c r="G391" s="259" t="s">
        <v>143</v>
      </c>
      <c r="H391" s="260">
        <v>1.62</v>
      </c>
      <c r="I391" s="261"/>
      <c r="J391" s="262">
        <f>ROUND(I391*H391,2)</f>
        <v>0</v>
      </c>
      <c r="K391" s="258" t="s">
        <v>19</v>
      </c>
      <c r="L391" s="263"/>
      <c r="M391" s="264" t="s">
        <v>19</v>
      </c>
      <c r="N391" s="265" t="s">
        <v>46</v>
      </c>
      <c r="O391" s="85"/>
      <c r="P391" s="214">
        <f>O391*H391</f>
        <v>0</v>
      </c>
      <c r="Q391" s="214">
        <v>0.016</v>
      </c>
      <c r="R391" s="214">
        <f>Q391*H391</f>
        <v>0.025920000000000002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323</v>
      </c>
      <c r="AT391" s="216" t="s">
        <v>192</v>
      </c>
      <c r="AU391" s="216" t="s">
        <v>85</v>
      </c>
      <c r="AY391" s="18" t="s">
        <v>132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83</v>
      </c>
      <c r="BK391" s="217">
        <f>ROUND(I391*H391,2)</f>
        <v>0</v>
      </c>
      <c r="BL391" s="18" t="s">
        <v>225</v>
      </c>
      <c r="BM391" s="216" t="s">
        <v>826</v>
      </c>
    </row>
    <row r="392" spans="1:51" s="14" customFormat="1" ht="12">
      <c r="A392" s="14"/>
      <c r="B392" s="229"/>
      <c r="C392" s="230"/>
      <c r="D392" s="220" t="s">
        <v>145</v>
      </c>
      <c r="E392" s="231" t="s">
        <v>19</v>
      </c>
      <c r="F392" s="232" t="s">
        <v>827</v>
      </c>
      <c r="G392" s="230"/>
      <c r="H392" s="233">
        <v>1.62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39" t="s">
        <v>145</v>
      </c>
      <c r="AU392" s="239" t="s">
        <v>85</v>
      </c>
      <c r="AV392" s="14" t="s">
        <v>85</v>
      </c>
      <c r="AW392" s="14" t="s">
        <v>34</v>
      </c>
      <c r="AX392" s="14" t="s">
        <v>83</v>
      </c>
      <c r="AY392" s="239" t="s">
        <v>132</v>
      </c>
    </row>
    <row r="393" spans="1:65" s="2" customFormat="1" ht="16.5" customHeight="1">
      <c r="A393" s="39"/>
      <c r="B393" s="40"/>
      <c r="C393" s="256" t="s">
        <v>828</v>
      </c>
      <c r="D393" s="256" t="s">
        <v>192</v>
      </c>
      <c r="E393" s="257" t="s">
        <v>829</v>
      </c>
      <c r="F393" s="258" t="s">
        <v>830</v>
      </c>
      <c r="G393" s="259" t="s">
        <v>143</v>
      </c>
      <c r="H393" s="260">
        <v>4.5</v>
      </c>
      <c r="I393" s="261"/>
      <c r="J393" s="262">
        <f>ROUND(I393*H393,2)</f>
        <v>0</v>
      </c>
      <c r="K393" s="258" t="s">
        <v>19</v>
      </c>
      <c r="L393" s="263"/>
      <c r="M393" s="264" t="s">
        <v>19</v>
      </c>
      <c r="N393" s="265" t="s">
        <v>46</v>
      </c>
      <c r="O393" s="85"/>
      <c r="P393" s="214">
        <f>O393*H393</f>
        <v>0</v>
      </c>
      <c r="Q393" s="214">
        <v>0.018</v>
      </c>
      <c r="R393" s="214">
        <f>Q393*H393</f>
        <v>0.08099999999999999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323</v>
      </c>
      <c r="AT393" s="216" t="s">
        <v>192</v>
      </c>
      <c r="AU393" s="216" t="s">
        <v>85</v>
      </c>
      <c r="AY393" s="18" t="s">
        <v>132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83</v>
      </c>
      <c r="BK393" s="217">
        <f>ROUND(I393*H393,2)</f>
        <v>0</v>
      </c>
      <c r="BL393" s="18" t="s">
        <v>225</v>
      </c>
      <c r="BM393" s="216" t="s">
        <v>831</v>
      </c>
    </row>
    <row r="394" spans="1:51" s="14" customFormat="1" ht="12">
      <c r="A394" s="14"/>
      <c r="B394" s="229"/>
      <c r="C394" s="230"/>
      <c r="D394" s="220" t="s">
        <v>145</v>
      </c>
      <c r="E394" s="231" t="s">
        <v>19</v>
      </c>
      <c r="F394" s="232" t="s">
        <v>832</v>
      </c>
      <c r="G394" s="230"/>
      <c r="H394" s="233">
        <v>4.5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39" t="s">
        <v>145</v>
      </c>
      <c r="AU394" s="239" t="s">
        <v>85</v>
      </c>
      <c r="AV394" s="14" t="s">
        <v>85</v>
      </c>
      <c r="AW394" s="14" t="s">
        <v>34</v>
      </c>
      <c r="AX394" s="14" t="s">
        <v>83</v>
      </c>
      <c r="AY394" s="239" t="s">
        <v>132</v>
      </c>
    </row>
    <row r="395" spans="1:65" s="2" customFormat="1" ht="16.5" customHeight="1">
      <c r="A395" s="39"/>
      <c r="B395" s="40"/>
      <c r="C395" s="205" t="s">
        <v>833</v>
      </c>
      <c r="D395" s="205" t="s">
        <v>135</v>
      </c>
      <c r="E395" s="206" t="s">
        <v>834</v>
      </c>
      <c r="F395" s="207" t="s">
        <v>835</v>
      </c>
      <c r="G395" s="208" t="s">
        <v>143</v>
      </c>
      <c r="H395" s="209">
        <v>6.12</v>
      </c>
      <c r="I395" s="210"/>
      <c r="J395" s="211">
        <f>ROUND(I395*H395,2)</f>
        <v>0</v>
      </c>
      <c r="K395" s="207" t="s">
        <v>154</v>
      </c>
      <c r="L395" s="45"/>
      <c r="M395" s="212" t="s">
        <v>19</v>
      </c>
      <c r="N395" s="213" t="s">
        <v>46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0.02</v>
      </c>
      <c r="T395" s="215">
        <f>S395*H395</f>
        <v>0.12240000000000001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225</v>
      </c>
      <c r="AT395" s="216" t="s">
        <v>135</v>
      </c>
      <c r="AU395" s="216" t="s">
        <v>85</v>
      </c>
      <c r="AY395" s="18" t="s">
        <v>132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83</v>
      </c>
      <c r="BK395" s="217">
        <f>ROUND(I395*H395,2)</f>
        <v>0</v>
      </c>
      <c r="BL395" s="18" t="s">
        <v>225</v>
      </c>
      <c r="BM395" s="216" t="s">
        <v>836</v>
      </c>
    </row>
    <row r="396" spans="1:47" s="2" customFormat="1" ht="12">
      <c r="A396" s="39"/>
      <c r="B396" s="40"/>
      <c r="C396" s="41"/>
      <c r="D396" s="251" t="s">
        <v>156</v>
      </c>
      <c r="E396" s="41"/>
      <c r="F396" s="252" t="s">
        <v>837</v>
      </c>
      <c r="G396" s="41"/>
      <c r="H396" s="41"/>
      <c r="I396" s="253"/>
      <c r="J396" s="41"/>
      <c r="K396" s="41"/>
      <c r="L396" s="45"/>
      <c r="M396" s="254"/>
      <c r="N396" s="255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156</v>
      </c>
      <c r="AU396" s="18" t="s">
        <v>85</v>
      </c>
    </row>
    <row r="397" spans="1:51" s="14" customFormat="1" ht="12">
      <c r="A397" s="14"/>
      <c r="B397" s="229"/>
      <c r="C397" s="230"/>
      <c r="D397" s="220" t="s">
        <v>145</v>
      </c>
      <c r="E397" s="231" t="s">
        <v>19</v>
      </c>
      <c r="F397" s="232" t="s">
        <v>838</v>
      </c>
      <c r="G397" s="230"/>
      <c r="H397" s="233">
        <v>4.5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39" t="s">
        <v>145</v>
      </c>
      <c r="AU397" s="239" t="s">
        <v>85</v>
      </c>
      <c r="AV397" s="14" t="s">
        <v>85</v>
      </c>
      <c r="AW397" s="14" t="s">
        <v>34</v>
      </c>
      <c r="AX397" s="14" t="s">
        <v>75</v>
      </c>
      <c r="AY397" s="239" t="s">
        <v>132</v>
      </c>
    </row>
    <row r="398" spans="1:51" s="14" customFormat="1" ht="12">
      <c r="A398" s="14"/>
      <c r="B398" s="229"/>
      <c r="C398" s="230"/>
      <c r="D398" s="220" t="s">
        <v>145</v>
      </c>
      <c r="E398" s="231" t="s">
        <v>19</v>
      </c>
      <c r="F398" s="232" t="s">
        <v>839</v>
      </c>
      <c r="G398" s="230"/>
      <c r="H398" s="233">
        <v>1.62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39" t="s">
        <v>145</v>
      </c>
      <c r="AU398" s="239" t="s">
        <v>85</v>
      </c>
      <c r="AV398" s="14" t="s">
        <v>85</v>
      </c>
      <c r="AW398" s="14" t="s">
        <v>34</v>
      </c>
      <c r="AX398" s="14" t="s">
        <v>75</v>
      </c>
      <c r="AY398" s="239" t="s">
        <v>132</v>
      </c>
    </row>
    <row r="399" spans="1:51" s="15" customFormat="1" ht="12">
      <c r="A399" s="15"/>
      <c r="B399" s="240"/>
      <c r="C399" s="241"/>
      <c r="D399" s="220" t="s">
        <v>145</v>
      </c>
      <c r="E399" s="242" t="s">
        <v>19</v>
      </c>
      <c r="F399" s="243" t="s">
        <v>149</v>
      </c>
      <c r="G399" s="241"/>
      <c r="H399" s="244">
        <v>6.12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0" t="s">
        <v>145</v>
      </c>
      <c r="AU399" s="250" t="s">
        <v>85</v>
      </c>
      <c r="AV399" s="15" t="s">
        <v>139</v>
      </c>
      <c r="AW399" s="15" t="s">
        <v>34</v>
      </c>
      <c r="AX399" s="15" t="s">
        <v>83</v>
      </c>
      <c r="AY399" s="250" t="s">
        <v>132</v>
      </c>
    </row>
    <row r="400" spans="1:65" s="2" customFormat="1" ht="16.5" customHeight="1">
      <c r="A400" s="39"/>
      <c r="B400" s="40"/>
      <c r="C400" s="205" t="s">
        <v>840</v>
      </c>
      <c r="D400" s="205" t="s">
        <v>135</v>
      </c>
      <c r="E400" s="206" t="s">
        <v>841</v>
      </c>
      <c r="F400" s="207" t="s">
        <v>842</v>
      </c>
      <c r="G400" s="208" t="s">
        <v>138</v>
      </c>
      <c r="H400" s="209">
        <v>4</v>
      </c>
      <c r="I400" s="210"/>
      <c r="J400" s="211">
        <f>ROUND(I400*H400,2)</f>
        <v>0</v>
      </c>
      <c r="K400" s="207" t="s">
        <v>154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225</v>
      </c>
      <c r="AT400" s="216" t="s">
        <v>135</v>
      </c>
      <c r="AU400" s="216" t="s">
        <v>85</v>
      </c>
      <c r="AY400" s="18" t="s">
        <v>132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225</v>
      </c>
      <c r="BM400" s="216" t="s">
        <v>843</v>
      </c>
    </row>
    <row r="401" spans="1:47" s="2" customFormat="1" ht="12">
      <c r="A401" s="39"/>
      <c r="B401" s="40"/>
      <c r="C401" s="41"/>
      <c r="D401" s="251" t="s">
        <v>156</v>
      </c>
      <c r="E401" s="41"/>
      <c r="F401" s="252" t="s">
        <v>844</v>
      </c>
      <c r="G401" s="41"/>
      <c r="H401" s="41"/>
      <c r="I401" s="253"/>
      <c r="J401" s="41"/>
      <c r="K401" s="41"/>
      <c r="L401" s="45"/>
      <c r="M401" s="254"/>
      <c r="N401" s="255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156</v>
      </c>
      <c r="AU401" s="18" t="s">
        <v>85</v>
      </c>
    </row>
    <row r="402" spans="1:65" s="2" customFormat="1" ht="16.5" customHeight="1">
      <c r="A402" s="39"/>
      <c r="B402" s="40"/>
      <c r="C402" s="256" t="s">
        <v>845</v>
      </c>
      <c r="D402" s="256" t="s">
        <v>192</v>
      </c>
      <c r="E402" s="257" t="s">
        <v>846</v>
      </c>
      <c r="F402" s="258" t="s">
        <v>847</v>
      </c>
      <c r="G402" s="259" t="s">
        <v>138</v>
      </c>
      <c r="H402" s="260">
        <v>4</v>
      </c>
      <c r="I402" s="261"/>
      <c r="J402" s="262">
        <f>ROUND(I402*H402,2)</f>
        <v>0</v>
      </c>
      <c r="K402" s="258" t="s">
        <v>19</v>
      </c>
      <c r="L402" s="263"/>
      <c r="M402" s="264" t="s">
        <v>19</v>
      </c>
      <c r="N402" s="265" t="s">
        <v>46</v>
      </c>
      <c r="O402" s="85"/>
      <c r="P402" s="214">
        <f>O402*H402</f>
        <v>0</v>
      </c>
      <c r="Q402" s="214">
        <v>0.0022</v>
      </c>
      <c r="R402" s="214">
        <f>Q402*H402</f>
        <v>0.0088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323</v>
      </c>
      <c r="AT402" s="216" t="s">
        <v>192</v>
      </c>
      <c r="AU402" s="216" t="s">
        <v>85</v>
      </c>
      <c r="AY402" s="18" t="s">
        <v>132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83</v>
      </c>
      <c r="BK402" s="217">
        <f>ROUND(I402*H402,2)</f>
        <v>0</v>
      </c>
      <c r="BL402" s="18" t="s">
        <v>225</v>
      </c>
      <c r="BM402" s="216" t="s">
        <v>848</v>
      </c>
    </row>
    <row r="403" spans="1:65" s="2" customFormat="1" ht="24.15" customHeight="1">
      <c r="A403" s="39"/>
      <c r="B403" s="40"/>
      <c r="C403" s="205" t="s">
        <v>849</v>
      </c>
      <c r="D403" s="205" t="s">
        <v>135</v>
      </c>
      <c r="E403" s="206" t="s">
        <v>850</v>
      </c>
      <c r="F403" s="207" t="s">
        <v>851</v>
      </c>
      <c r="G403" s="208" t="s">
        <v>774</v>
      </c>
      <c r="H403" s="266"/>
      <c r="I403" s="210"/>
      <c r="J403" s="211">
        <f>ROUND(I403*H403,2)</f>
        <v>0</v>
      </c>
      <c r="K403" s="207" t="s">
        <v>154</v>
      </c>
      <c r="L403" s="45"/>
      <c r="M403" s="212" t="s">
        <v>19</v>
      </c>
      <c r="N403" s="213" t="s">
        <v>46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225</v>
      </c>
      <c r="AT403" s="216" t="s">
        <v>135</v>
      </c>
      <c r="AU403" s="216" t="s">
        <v>85</v>
      </c>
      <c r="AY403" s="18" t="s">
        <v>132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83</v>
      </c>
      <c r="BK403" s="217">
        <f>ROUND(I403*H403,2)</f>
        <v>0</v>
      </c>
      <c r="BL403" s="18" t="s">
        <v>225</v>
      </c>
      <c r="BM403" s="216" t="s">
        <v>852</v>
      </c>
    </row>
    <row r="404" spans="1:47" s="2" customFormat="1" ht="12">
      <c r="A404" s="39"/>
      <c r="B404" s="40"/>
      <c r="C404" s="41"/>
      <c r="D404" s="251" t="s">
        <v>156</v>
      </c>
      <c r="E404" s="41"/>
      <c r="F404" s="252" t="s">
        <v>853</v>
      </c>
      <c r="G404" s="41"/>
      <c r="H404" s="41"/>
      <c r="I404" s="253"/>
      <c r="J404" s="41"/>
      <c r="K404" s="41"/>
      <c r="L404" s="45"/>
      <c r="M404" s="254"/>
      <c r="N404" s="255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156</v>
      </c>
      <c r="AU404" s="18" t="s">
        <v>85</v>
      </c>
    </row>
    <row r="405" spans="1:63" s="12" customFormat="1" ht="22.8" customHeight="1">
      <c r="A405" s="12"/>
      <c r="B405" s="189"/>
      <c r="C405" s="190"/>
      <c r="D405" s="191" t="s">
        <v>74</v>
      </c>
      <c r="E405" s="203" t="s">
        <v>854</v>
      </c>
      <c r="F405" s="203" t="s">
        <v>855</v>
      </c>
      <c r="G405" s="190"/>
      <c r="H405" s="190"/>
      <c r="I405" s="193"/>
      <c r="J405" s="204">
        <f>BK405</f>
        <v>0</v>
      </c>
      <c r="K405" s="190"/>
      <c r="L405" s="195"/>
      <c r="M405" s="196"/>
      <c r="N405" s="197"/>
      <c r="O405" s="197"/>
      <c r="P405" s="198">
        <f>SUM(P406:P415)</f>
        <v>0</v>
      </c>
      <c r="Q405" s="197"/>
      <c r="R405" s="198">
        <f>SUM(R406:R415)</f>
        <v>0</v>
      </c>
      <c r="S405" s="197"/>
      <c r="T405" s="199">
        <f>SUM(T406:T415)</f>
        <v>0.12312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0" t="s">
        <v>85</v>
      </c>
      <c r="AT405" s="201" t="s">
        <v>74</v>
      </c>
      <c r="AU405" s="201" t="s">
        <v>83</v>
      </c>
      <c r="AY405" s="200" t="s">
        <v>132</v>
      </c>
      <c r="BK405" s="202">
        <f>SUM(BK406:BK415)</f>
        <v>0</v>
      </c>
    </row>
    <row r="406" spans="1:65" s="2" customFormat="1" ht="16.5" customHeight="1">
      <c r="A406" s="39"/>
      <c r="B406" s="40"/>
      <c r="C406" s="205" t="s">
        <v>856</v>
      </c>
      <c r="D406" s="205" t="s">
        <v>135</v>
      </c>
      <c r="E406" s="206" t="s">
        <v>857</v>
      </c>
      <c r="F406" s="207" t="s">
        <v>858</v>
      </c>
      <c r="G406" s="208" t="s">
        <v>269</v>
      </c>
      <c r="H406" s="209">
        <v>6.84</v>
      </c>
      <c r="I406" s="210"/>
      <c r="J406" s="211">
        <f>ROUND(I406*H406,2)</f>
        <v>0</v>
      </c>
      <c r="K406" s="207" t="s">
        <v>154</v>
      </c>
      <c r="L406" s="45"/>
      <c r="M406" s="212" t="s">
        <v>19</v>
      </c>
      <c r="N406" s="213" t="s">
        <v>46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0.018</v>
      </c>
      <c r="T406" s="215">
        <f>S406*H406</f>
        <v>0.12312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225</v>
      </c>
      <c r="AT406" s="216" t="s">
        <v>135</v>
      </c>
      <c r="AU406" s="216" t="s">
        <v>85</v>
      </c>
      <c r="AY406" s="18" t="s">
        <v>132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83</v>
      </c>
      <c r="BK406" s="217">
        <f>ROUND(I406*H406,2)</f>
        <v>0</v>
      </c>
      <c r="BL406" s="18" t="s">
        <v>225</v>
      </c>
      <c r="BM406" s="216" t="s">
        <v>859</v>
      </c>
    </row>
    <row r="407" spans="1:47" s="2" customFormat="1" ht="12">
      <c r="A407" s="39"/>
      <c r="B407" s="40"/>
      <c r="C407" s="41"/>
      <c r="D407" s="251" t="s">
        <v>156</v>
      </c>
      <c r="E407" s="41"/>
      <c r="F407" s="252" t="s">
        <v>860</v>
      </c>
      <c r="G407" s="41"/>
      <c r="H407" s="41"/>
      <c r="I407" s="253"/>
      <c r="J407" s="41"/>
      <c r="K407" s="41"/>
      <c r="L407" s="45"/>
      <c r="M407" s="254"/>
      <c r="N407" s="255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156</v>
      </c>
      <c r="AU407" s="18" t="s">
        <v>85</v>
      </c>
    </row>
    <row r="408" spans="1:51" s="13" customFormat="1" ht="12">
      <c r="A408" s="13"/>
      <c r="B408" s="218"/>
      <c r="C408" s="219"/>
      <c r="D408" s="220" t="s">
        <v>145</v>
      </c>
      <c r="E408" s="221" t="s">
        <v>19</v>
      </c>
      <c r="F408" s="222" t="s">
        <v>448</v>
      </c>
      <c r="G408" s="219"/>
      <c r="H408" s="221" t="s">
        <v>19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8" t="s">
        <v>145</v>
      </c>
      <c r="AU408" s="228" t="s">
        <v>85</v>
      </c>
      <c r="AV408" s="13" t="s">
        <v>83</v>
      </c>
      <c r="AW408" s="13" t="s">
        <v>34</v>
      </c>
      <c r="AX408" s="13" t="s">
        <v>75</v>
      </c>
      <c r="AY408" s="228" t="s">
        <v>132</v>
      </c>
    </row>
    <row r="409" spans="1:51" s="14" customFormat="1" ht="12">
      <c r="A409" s="14"/>
      <c r="B409" s="229"/>
      <c r="C409" s="230"/>
      <c r="D409" s="220" t="s">
        <v>145</v>
      </c>
      <c r="E409" s="231" t="s">
        <v>19</v>
      </c>
      <c r="F409" s="232" t="s">
        <v>861</v>
      </c>
      <c r="G409" s="230"/>
      <c r="H409" s="233">
        <v>4.2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39" t="s">
        <v>145</v>
      </c>
      <c r="AU409" s="239" t="s">
        <v>85</v>
      </c>
      <c r="AV409" s="14" t="s">
        <v>85</v>
      </c>
      <c r="AW409" s="14" t="s">
        <v>34</v>
      </c>
      <c r="AX409" s="14" t="s">
        <v>75</v>
      </c>
      <c r="AY409" s="239" t="s">
        <v>132</v>
      </c>
    </row>
    <row r="410" spans="1:51" s="14" customFormat="1" ht="12">
      <c r="A410" s="14"/>
      <c r="B410" s="229"/>
      <c r="C410" s="230"/>
      <c r="D410" s="220" t="s">
        <v>145</v>
      </c>
      <c r="E410" s="231" t="s">
        <v>19</v>
      </c>
      <c r="F410" s="232" t="s">
        <v>862</v>
      </c>
      <c r="G410" s="230"/>
      <c r="H410" s="233">
        <v>2.64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39" t="s">
        <v>145</v>
      </c>
      <c r="AU410" s="239" t="s">
        <v>85</v>
      </c>
      <c r="AV410" s="14" t="s">
        <v>85</v>
      </c>
      <c r="AW410" s="14" t="s">
        <v>34</v>
      </c>
      <c r="AX410" s="14" t="s">
        <v>75</v>
      </c>
      <c r="AY410" s="239" t="s">
        <v>132</v>
      </c>
    </row>
    <row r="411" spans="1:51" s="15" customFormat="1" ht="12">
      <c r="A411" s="15"/>
      <c r="B411" s="240"/>
      <c r="C411" s="241"/>
      <c r="D411" s="220" t="s">
        <v>145</v>
      </c>
      <c r="E411" s="242" t="s">
        <v>19</v>
      </c>
      <c r="F411" s="243" t="s">
        <v>149</v>
      </c>
      <c r="G411" s="241"/>
      <c r="H411" s="244">
        <v>6.84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0" t="s">
        <v>145</v>
      </c>
      <c r="AU411" s="250" t="s">
        <v>85</v>
      </c>
      <c r="AV411" s="15" t="s">
        <v>139</v>
      </c>
      <c r="AW411" s="15" t="s">
        <v>34</v>
      </c>
      <c r="AX411" s="15" t="s">
        <v>83</v>
      </c>
      <c r="AY411" s="250" t="s">
        <v>132</v>
      </c>
    </row>
    <row r="412" spans="1:65" s="2" customFormat="1" ht="24.15" customHeight="1">
      <c r="A412" s="39"/>
      <c r="B412" s="40"/>
      <c r="C412" s="205" t="s">
        <v>863</v>
      </c>
      <c r="D412" s="205" t="s">
        <v>135</v>
      </c>
      <c r="E412" s="206" t="s">
        <v>864</v>
      </c>
      <c r="F412" s="207" t="s">
        <v>865</v>
      </c>
      <c r="G412" s="208" t="s">
        <v>143</v>
      </c>
      <c r="H412" s="209">
        <v>58.19</v>
      </c>
      <c r="I412" s="210"/>
      <c r="J412" s="211">
        <f>ROUND(I412*H412,2)</f>
        <v>0</v>
      </c>
      <c r="K412" s="207" t="s">
        <v>154</v>
      </c>
      <c r="L412" s="45"/>
      <c r="M412" s="212" t="s">
        <v>19</v>
      </c>
      <c r="N412" s="213" t="s">
        <v>46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225</v>
      </c>
      <c r="AT412" s="216" t="s">
        <v>135</v>
      </c>
      <c r="AU412" s="216" t="s">
        <v>85</v>
      </c>
      <c r="AY412" s="18" t="s">
        <v>132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83</v>
      </c>
      <c r="BK412" s="217">
        <f>ROUND(I412*H412,2)</f>
        <v>0</v>
      </c>
      <c r="BL412" s="18" t="s">
        <v>225</v>
      </c>
      <c r="BM412" s="216" t="s">
        <v>866</v>
      </c>
    </row>
    <row r="413" spans="1:47" s="2" customFormat="1" ht="12">
      <c r="A413" s="39"/>
      <c r="B413" s="40"/>
      <c r="C413" s="41"/>
      <c r="D413" s="251" t="s">
        <v>156</v>
      </c>
      <c r="E413" s="41"/>
      <c r="F413" s="252" t="s">
        <v>867</v>
      </c>
      <c r="G413" s="41"/>
      <c r="H413" s="41"/>
      <c r="I413" s="253"/>
      <c r="J413" s="41"/>
      <c r="K413" s="41"/>
      <c r="L413" s="45"/>
      <c r="M413" s="254"/>
      <c r="N413" s="255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156</v>
      </c>
      <c r="AU413" s="18" t="s">
        <v>85</v>
      </c>
    </row>
    <row r="414" spans="1:65" s="2" customFormat="1" ht="24.15" customHeight="1">
      <c r="A414" s="39"/>
      <c r="B414" s="40"/>
      <c r="C414" s="205" t="s">
        <v>868</v>
      </c>
      <c r="D414" s="205" t="s">
        <v>135</v>
      </c>
      <c r="E414" s="206" t="s">
        <v>869</v>
      </c>
      <c r="F414" s="207" t="s">
        <v>870</v>
      </c>
      <c r="G414" s="208" t="s">
        <v>774</v>
      </c>
      <c r="H414" s="266"/>
      <c r="I414" s="210"/>
      <c r="J414" s="211">
        <f>ROUND(I414*H414,2)</f>
        <v>0</v>
      </c>
      <c r="K414" s="207" t="s">
        <v>154</v>
      </c>
      <c r="L414" s="45"/>
      <c r="M414" s="212" t="s">
        <v>19</v>
      </c>
      <c r="N414" s="213" t="s">
        <v>46</v>
      </c>
      <c r="O414" s="85"/>
      <c r="P414" s="214">
        <f>O414*H414</f>
        <v>0</v>
      </c>
      <c r="Q414" s="214">
        <v>0</v>
      </c>
      <c r="R414" s="214">
        <f>Q414*H414</f>
        <v>0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225</v>
      </c>
      <c r="AT414" s="216" t="s">
        <v>135</v>
      </c>
      <c r="AU414" s="216" t="s">
        <v>85</v>
      </c>
      <c r="AY414" s="18" t="s">
        <v>132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83</v>
      </c>
      <c r="BK414" s="217">
        <f>ROUND(I414*H414,2)</f>
        <v>0</v>
      </c>
      <c r="BL414" s="18" t="s">
        <v>225</v>
      </c>
      <c r="BM414" s="216" t="s">
        <v>871</v>
      </c>
    </row>
    <row r="415" spans="1:47" s="2" customFormat="1" ht="12">
      <c r="A415" s="39"/>
      <c r="B415" s="40"/>
      <c r="C415" s="41"/>
      <c r="D415" s="251" t="s">
        <v>156</v>
      </c>
      <c r="E415" s="41"/>
      <c r="F415" s="252" t="s">
        <v>872</v>
      </c>
      <c r="G415" s="41"/>
      <c r="H415" s="41"/>
      <c r="I415" s="253"/>
      <c r="J415" s="41"/>
      <c r="K415" s="41"/>
      <c r="L415" s="45"/>
      <c r="M415" s="254"/>
      <c r="N415" s="255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156</v>
      </c>
      <c r="AU415" s="18" t="s">
        <v>85</v>
      </c>
    </row>
    <row r="416" spans="1:63" s="12" customFormat="1" ht="22.8" customHeight="1">
      <c r="A416" s="12"/>
      <c r="B416" s="189"/>
      <c r="C416" s="190"/>
      <c r="D416" s="191" t="s">
        <v>74</v>
      </c>
      <c r="E416" s="203" t="s">
        <v>873</v>
      </c>
      <c r="F416" s="203" t="s">
        <v>874</v>
      </c>
      <c r="G416" s="190"/>
      <c r="H416" s="190"/>
      <c r="I416" s="193"/>
      <c r="J416" s="204">
        <f>BK416</f>
        <v>0</v>
      </c>
      <c r="K416" s="190"/>
      <c r="L416" s="195"/>
      <c r="M416" s="196"/>
      <c r="N416" s="197"/>
      <c r="O416" s="197"/>
      <c r="P416" s="198">
        <f>SUM(P417:P454)</f>
        <v>0</v>
      </c>
      <c r="Q416" s="197"/>
      <c r="R416" s="198">
        <f>SUM(R417:R454)</f>
        <v>0.100533</v>
      </c>
      <c r="S416" s="197"/>
      <c r="T416" s="199">
        <f>SUM(T417:T454)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0" t="s">
        <v>85</v>
      </c>
      <c r="AT416" s="201" t="s">
        <v>74</v>
      </c>
      <c r="AU416" s="201" t="s">
        <v>83</v>
      </c>
      <c r="AY416" s="200" t="s">
        <v>132</v>
      </c>
      <c r="BK416" s="202">
        <f>SUM(BK417:BK454)</f>
        <v>0</v>
      </c>
    </row>
    <row r="417" spans="1:65" s="2" customFormat="1" ht="16.5" customHeight="1">
      <c r="A417" s="39"/>
      <c r="B417" s="40"/>
      <c r="C417" s="205" t="s">
        <v>875</v>
      </c>
      <c r="D417" s="205" t="s">
        <v>135</v>
      </c>
      <c r="E417" s="206" t="s">
        <v>876</v>
      </c>
      <c r="F417" s="207" t="s">
        <v>877</v>
      </c>
      <c r="G417" s="208" t="s">
        <v>143</v>
      </c>
      <c r="H417" s="209">
        <v>8.58</v>
      </c>
      <c r="I417" s="210"/>
      <c r="J417" s="211">
        <f>ROUND(I417*H417,2)</f>
        <v>0</v>
      </c>
      <c r="K417" s="207" t="s">
        <v>154</v>
      </c>
      <c r="L417" s="45"/>
      <c r="M417" s="212" t="s">
        <v>19</v>
      </c>
      <c r="N417" s="213" t="s">
        <v>46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225</v>
      </c>
      <c r="AT417" s="216" t="s">
        <v>135</v>
      </c>
      <c r="AU417" s="216" t="s">
        <v>85</v>
      </c>
      <c r="AY417" s="18" t="s">
        <v>132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83</v>
      </c>
      <c r="BK417" s="217">
        <f>ROUND(I417*H417,2)</f>
        <v>0</v>
      </c>
      <c r="BL417" s="18" t="s">
        <v>225</v>
      </c>
      <c r="BM417" s="216" t="s">
        <v>878</v>
      </c>
    </row>
    <row r="418" spans="1:47" s="2" customFormat="1" ht="12">
      <c r="A418" s="39"/>
      <c r="B418" s="40"/>
      <c r="C418" s="41"/>
      <c r="D418" s="251" t="s">
        <v>156</v>
      </c>
      <c r="E418" s="41"/>
      <c r="F418" s="252" t="s">
        <v>879</v>
      </c>
      <c r="G418" s="41"/>
      <c r="H418" s="41"/>
      <c r="I418" s="253"/>
      <c r="J418" s="41"/>
      <c r="K418" s="41"/>
      <c r="L418" s="45"/>
      <c r="M418" s="254"/>
      <c r="N418" s="255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156</v>
      </c>
      <c r="AU418" s="18" t="s">
        <v>85</v>
      </c>
    </row>
    <row r="419" spans="1:51" s="14" customFormat="1" ht="12">
      <c r="A419" s="14"/>
      <c r="B419" s="229"/>
      <c r="C419" s="230"/>
      <c r="D419" s="220" t="s">
        <v>145</v>
      </c>
      <c r="E419" s="231" t="s">
        <v>19</v>
      </c>
      <c r="F419" s="232" t="s">
        <v>880</v>
      </c>
      <c r="G419" s="230"/>
      <c r="H419" s="233">
        <v>8.58</v>
      </c>
      <c r="I419" s="234"/>
      <c r="J419" s="230"/>
      <c r="K419" s="230"/>
      <c r="L419" s="235"/>
      <c r="M419" s="236"/>
      <c r="N419" s="237"/>
      <c r="O419" s="237"/>
      <c r="P419" s="237"/>
      <c r="Q419" s="237"/>
      <c r="R419" s="237"/>
      <c r="S419" s="237"/>
      <c r="T419" s="23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39" t="s">
        <v>145</v>
      </c>
      <c r="AU419" s="239" t="s">
        <v>85</v>
      </c>
      <c r="AV419" s="14" t="s">
        <v>85</v>
      </c>
      <c r="AW419" s="14" t="s">
        <v>34</v>
      </c>
      <c r="AX419" s="14" t="s">
        <v>83</v>
      </c>
      <c r="AY419" s="239" t="s">
        <v>132</v>
      </c>
    </row>
    <row r="420" spans="1:65" s="2" customFormat="1" ht="16.5" customHeight="1">
      <c r="A420" s="39"/>
      <c r="B420" s="40"/>
      <c r="C420" s="205" t="s">
        <v>881</v>
      </c>
      <c r="D420" s="205" t="s">
        <v>135</v>
      </c>
      <c r="E420" s="206" t="s">
        <v>882</v>
      </c>
      <c r="F420" s="207" t="s">
        <v>883</v>
      </c>
      <c r="G420" s="208" t="s">
        <v>143</v>
      </c>
      <c r="H420" s="209">
        <v>8.58</v>
      </c>
      <c r="I420" s="210"/>
      <c r="J420" s="211">
        <f>ROUND(I420*H420,2)</f>
        <v>0</v>
      </c>
      <c r="K420" s="207" t="s">
        <v>154</v>
      </c>
      <c r="L420" s="45"/>
      <c r="M420" s="212" t="s">
        <v>19</v>
      </c>
      <c r="N420" s="213" t="s">
        <v>46</v>
      </c>
      <c r="O420" s="85"/>
      <c r="P420" s="214">
        <f>O420*H420</f>
        <v>0</v>
      </c>
      <c r="Q420" s="214">
        <v>0.0002</v>
      </c>
      <c r="R420" s="214">
        <f>Q420*H420</f>
        <v>0.001716</v>
      </c>
      <c r="S420" s="214">
        <v>0</v>
      </c>
      <c r="T420" s="215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6" t="s">
        <v>225</v>
      </c>
      <c r="AT420" s="216" t="s">
        <v>135</v>
      </c>
      <c r="AU420" s="216" t="s">
        <v>85</v>
      </c>
      <c r="AY420" s="18" t="s">
        <v>132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8" t="s">
        <v>83</v>
      </c>
      <c r="BK420" s="217">
        <f>ROUND(I420*H420,2)</f>
        <v>0</v>
      </c>
      <c r="BL420" s="18" t="s">
        <v>225</v>
      </c>
      <c r="BM420" s="216" t="s">
        <v>884</v>
      </c>
    </row>
    <row r="421" spans="1:47" s="2" customFormat="1" ht="12">
      <c r="A421" s="39"/>
      <c r="B421" s="40"/>
      <c r="C421" s="41"/>
      <c r="D421" s="251" t="s">
        <v>156</v>
      </c>
      <c r="E421" s="41"/>
      <c r="F421" s="252" t="s">
        <v>885</v>
      </c>
      <c r="G421" s="41"/>
      <c r="H421" s="41"/>
      <c r="I421" s="253"/>
      <c r="J421" s="41"/>
      <c r="K421" s="41"/>
      <c r="L421" s="45"/>
      <c r="M421" s="254"/>
      <c r="N421" s="255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156</v>
      </c>
      <c r="AU421" s="18" t="s">
        <v>85</v>
      </c>
    </row>
    <row r="422" spans="1:51" s="13" customFormat="1" ht="12">
      <c r="A422" s="13"/>
      <c r="B422" s="218"/>
      <c r="C422" s="219"/>
      <c r="D422" s="220" t="s">
        <v>145</v>
      </c>
      <c r="E422" s="221" t="s">
        <v>19</v>
      </c>
      <c r="F422" s="222" t="s">
        <v>886</v>
      </c>
      <c r="G422" s="219"/>
      <c r="H422" s="221" t="s">
        <v>19</v>
      </c>
      <c r="I422" s="223"/>
      <c r="J422" s="219"/>
      <c r="K422" s="219"/>
      <c r="L422" s="224"/>
      <c r="M422" s="225"/>
      <c r="N422" s="226"/>
      <c r="O422" s="226"/>
      <c r="P422" s="226"/>
      <c r="Q422" s="226"/>
      <c r="R422" s="226"/>
      <c r="S422" s="226"/>
      <c r="T422" s="22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8" t="s">
        <v>145</v>
      </c>
      <c r="AU422" s="228" t="s">
        <v>85</v>
      </c>
      <c r="AV422" s="13" t="s">
        <v>83</v>
      </c>
      <c r="AW422" s="13" t="s">
        <v>34</v>
      </c>
      <c r="AX422" s="13" t="s">
        <v>75</v>
      </c>
      <c r="AY422" s="228" t="s">
        <v>132</v>
      </c>
    </row>
    <row r="423" spans="1:51" s="14" customFormat="1" ht="12">
      <c r="A423" s="14"/>
      <c r="B423" s="229"/>
      <c r="C423" s="230"/>
      <c r="D423" s="220" t="s">
        <v>145</v>
      </c>
      <c r="E423" s="231" t="s">
        <v>19</v>
      </c>
      <c r="F423" s="232" t="s">
        <v>880</v>
      </c>
      <c r="G423" s="230"/>
      <c r="H423" s="233">
        <v>8.58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39" t="s">
        <v>145</v>
      </c>
      <c r="AU423" s="239" t="s">
        <v>85</v>
      </c>
      <c r="AV423" s="14" t="s">
        <v>85</v>
      </c>
      <c r="AW423" s="14" t="s">
        <v>34</v>
      </c>
      <c r="AX423" s="14" t="s">
        <v>83</v>
      </c>
      <c r="AY423" s="239" t="s">
        <v>132</v>
      </c>
    </row>
    <row r="424" spans="1:65" s="2" customFormat="1" ht="21.75" customHeight="1">
      <c r="A424" s="39"/>
      <c r="B424" s="40"/>
      <c r="C424" s="205" t="s">
        <v>887</v>
      </c>
      <c r="D424" s="205" t="s">
        <v>135</v>
      </c>
      <c r="E424" s="206" t="s">
        <v>888</v>
      </c>
      <c r="F424" s="207" t="s">
        <v>889</v>
      </c>
      <c r="G424" s="208" t="s">
        <v>143</v>
      </c>
      <c r="H424" s="209">
        <v>2.878</v>
      </c>
      <c r="I424" s="210"/>
      <c r="J424" s="211">
        <f>ROUND(I424*H424,2)</f>
        <v>0</v>
      </c>
      <c r="K424" s="207" t="s">
        <v>154</v>
      </c>
      <c r="L424" s="45"/>
      <c r="M424" s="212" t="s">
        <v>19</v>
      </c>
      <c r="N424" s="213" t="s">
        <v>46</v>
      </c>
      <c r="O424" s="85"/>
      <c r="P424" s="214">
        <f>O424*H424</f>
        <v>0</v>
      </c>
      <c r="Q424" s="214">
        <v>0.0045</v>
      </c>
      <c r="R424" s="214">
        <f>Q424*H424</f>
        <v>0.012950999999999999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225</v>
      </c>
      <c r="AT424" s="216" t="s">
        <v>135</v>
      </c>
      <c r="AU424" s="216" t="s">
        <v>85</v>
      </c>
      <c r="AY424" s="18" t="s">
        <v>132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83</v>
      </c>
      <c r="BK424" s="217">
        <f>ROUND(I424*H424,2)</f>
        <v>0</v>
      </c>
      <c r="BL424" s="18" t="s">
        <v>225</v>
      </c>
      <c r="BM424" s="216" t="s">
        <v>890</v>
      </c>
    </row>
    <row r="425" spans="1:47" s="2" customFormat="1" ht="12">
      <c r="A425" s="39"/>
      <c r="B425" s="40"/>
      <c r="C425" s="41"/>
      <c r="D425" s="251" t="s">
        <v>156</v>
      </c>
      <c r="E425" s="41"/>
      <c r="F425" s="252" t="s">
        <v>891</v>
      </c>
      <c r="G425" s="41"/>
      <c r="H425" s="41"/>
      <c r="I425" s="253"/>
      <c r="J425" s="41"/>
      <c r="K425" s="41"/>
      <c r="L425" s="45"/>
      <c r="M425" s="254"/>
      <c r="N425" s="255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156</v>
      </c>
      <c r="AU425" s="18" t="s">
        <v>85</v>
      </c>
    </row>
    <row r="426" spans="1:51" s="14" customFormat="1" ht="12">
      <c r="A426" s="14"/>
      <c r="B426" s="229"/>
      <c r="C426" s="230"/>
      <c r="D426" s="220" t="s">
        <v>145</v>
      </c>
      <c r="E426" s="231" t="s">
        <v>19</v>
      </c>
      <c r="F426" s="232" t="s">
        <v>892</v>
      </c>
      <c r="G426" s="230"/>
      <c r="H426" s="233">
        <v>2.878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39" t="s">
        <v>145</v>
      </c>
      <c r="AU426" s="239" t="s">
        <v>85</v>
      </c>
      <c r="AV426" s="14" t="s">
        <v>85</v>
      </c>
      <c r="AW426" s="14" t="s">
        <v>34</v>
      </c>
      <c r="AX426" s="14" t="s">
        <v>83</v>
      </c>
      <c r="AY426" s="239" t="s">
        <v>132</v>
      </c>
    </row>
    <row r="427" spans="1:65" s="2" customFormat="1" ht="21.75" customHeight="1">
      <c r="A427" s="39"/>
      <c r="B427" s="40"/>
      <c r="C427" s="205" t="s">
        <v>893</v>
      </c>
      <c r="D427" s="205" t="s">
        <v>135</v>
      </c>
      <c r="E427" s="206" t="s">
        <v>894</v>
      </c>
      <c r="F427" s="207" t="s">
        <v>895</v>
      </c>
      <c r="G427" s="208" t="s">
        <v>143</v>
      </c>
      <c r="H427" s="209">
        <v>3.58</v>
      </c>
      <c r="I427" s="210"/>
      <c r="J427" s="211">
        <f>ROUND(I427*H427,2)</f>
        <v>0</v>
      </c>
      <c r="K427" s="207" t="s">
        <v>154</v>
      </c>
      <c r="L427" s="45"/>
      <c r="M427" s="212" t="s">
        <v>19</v>
      </c>
      <c r="N427" s="213" t="s">
        <v>46</v>
      </c>
      <c r="O427" s="85"/>
      <c r="P427" s="214">
        <f>O427*H427</f>
        <v>0</v>
      </c>
      <c r="Q427" s="214">
        <v>0.0075</v>
      </c>
      <c r="R427" s="214">
        <f>Q427*H427</f>
        <v>0.02685</v>
      </c>
      <c r="S427" s="214">
        <v>0</v>
      </c>
      <c r="T427" s="21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225</v>
      </c>
      <c r="AT427" s="216" t="s">
        <v>135</v>
      </c>
      <c r="AU427" s="216" t="s">
        <v>85</v>
      </c>
      <c r="AY427" s="18" t="s">
        <v>132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83</v>
      </c>
      <c r="BK427" s="217">
        <f>ROUND(I427*H427,2)</f>
        <v>0</v>
      </c>
      <c r="BL427" s="18" t="s">
        <v>225</v>
      </c>
      <c r="BM427" s="216" t="s">
        <v>896</v>
      </c>
    </row>
    <row r="428" spans="1:47" s="2" customFormat="1" ht="12">
      <c r="A428" s="39"/>
      <c r="B428" s="40"/>
      <c r="C428" s="41"/>
      <c r="D428" s="251" t="s">
        <v>156</v>
      </c>
      <c r="E428" s="41"/>
      <c r="F428" s="252" t="s">
        <v>897</v>
      </c>
      <c r="G428" s="41"/>
      <c r="H428" s="41"/>
      <c r="I428" s="253"/>
      <c r="J428" s="41"/>
      <c r="K428" s="41"/>
      <c r="L428" s="45"/>
      <c r="M428" s="254"/>
      <c r="N428" s="255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156</v>
      </c>
      <c r="AU428" s="18" t="s">
        <v>85</v>
      </c>
    </row>
    <row r="429" spans="1:51" s="14" customFormat="1" ht="12">
      <c r="A429" s="14"/>
      <c r="B429" s="229"/>
      <c r="C429" s="230"/>
      <c r="D429" s="220" t="s">
        <v>145</v>
      </c>
      <c r="E429" s="231" t="s">
        <v>19</v>
      </c>
      <c r="F429" s="232" t="s">
        <v>339</v>
      </c>
      <c r="G429" s="230"/>
      <c r="H429" s="233">
        <v>3.58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39" t="s">
        <v>145</v>
      </c>
      <c r="AU429" s="239" t="s">
        <v>85</v>
      </c>
      <c r="AV429" s="14" t="s">
        <v>85</v>
      </c>
      <c r="AW429" s="14" t="s">
        <v>34</v>
      </c>
      <c r="AX429" s="14" t="s">
        <v>83</v>
      </c>
      <c r="AY429" s="239" t="s">
        <v>132</v>
      </c>
    </row>
    <row r="430" spans="1:65" s="2" customFormat="1" ht="21.75" customHeight="1">
      <c r="A430" s="39"/>
      <c r="B430" s="40"/>
      <c r="C430" s="205" t="s">
        <v>898</v>
      </c>
      <c r="D430" s="205" t="s">
        <v>135</v>
      </c>
      <c r="E430" s="206" t="s">
        <v>899</v>
      </c>
      <c r="F430" s="207" t="s">
        <v>900</v>
      </c>
      <c r="G430" s="208" t="s">
        <v>143</v>
      </c>
      <c r="H430" s="209">
        <v>2.13</v>
      </c>
      <c r="I430" s="210"/>
      <c r="J430" s="211">
        <f>ROUND(I430*H430,2)</f>
        <v>0</v>
      </c>
      <c r="K430" s="207" t="s">
        <v>154</v>
      </c>
      <c r="L430" s="45"/>
      <c r="M430" s="212" t="s">
        <v>19</v>
      </c>
      <c r="N430" s="213" t="s">
        <v>46</v>
      </c>
      <c r="O430" s="85"/>
      <c r="P430" s="214">
        <f>O430*H430</f>
        <v>0</v>
      </c>
      <c r="Q430" s="214">
        <v>0.012</v>
      </c>
      <c r="R430" s="214">
        <f>Q430*H430</f>
        <v>0.02556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225</v>
      </c>
      <c r="AT430" s="216" t="s">
        <v>135</v>
      </c>
      <c r="AU430" s="216" t="s">
        <v>85</v>
      </c>
      <c r="AY430" s="18" t="s">
        <v>132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83</v>
      </c>
      <c r="BK430" s="217">
        <f>ROUND(I430*H430,2)</f>
        <v>0</v>
      </c>
      <c r="BL430" s="18" t="s">
        <v>225</v>
      </c>
      <c r="BM430" s="216" t="s">
        <v>901</v>
      </c>
    </row>
    <row r="431" spans="1:47" s="2" customFormat="1" ht="12">
      <c r="A431" s="39"/>
      <c r="B431" s="40"/>
      <c r="C431" s="41"/>
      <c r="D431" s="251" t="s">
        <v>156</v>
      </c>
      <c r="E431" s="41"/>
      <c r="F431" s="252" t="s">
        <v>902</v>
      </c>
      <c r="G431" s="41"/>
      <c r="H431" s="41"/>
      <c r="I431" s="253"/>
      <c r="J431" s="41"/>
      <c r="K431" s="41"/>
      <c r="L431" s="45"/>
      <c r="M431" s="254"/>
      <c r="N431" s="255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156</v>
      </c>
      <c r="AU431" s="18" t="s">
        <v>85</v>
      </c>
    </row>
    <row r="432" spans="1:51" s="14" customFormat="1" ht="12">
      <c r="A432" s="14"/>
      <c r="B432" s="229"/>
      <c r="C432" s="230"/>
      <c r="D432" s="220" t="s">
        <v>145</v>
      </c>
      <c r="E432" s="231" t="s">
        <v>19</v>
      </c>
      <c r="F432" s="232" t="s">
        <v>903</v>
      </c>
      <c r="G432" s="230"/>
      <c r="H432" s="233">
        <v>2.13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39" t="s">
        <v>145</v>
      </c>
      <c r="AU432" s="239" t="s">
        <v>85</v>
      </c>
      <c r="AV432" s="14" t="s">
        <v>85</v>
      </c>
      <c r="AW432" s="14" t="s">
        <v>34</v>
      </c>
      <c r="AX432" s="14" t="s">
        <v>83</v>
      </c>
      <c r="AY432" s="239" t="s">
        <v>132</v>
      </c>
    </row>
    <row r="433" spans="1:65" s="2" customFormat="1" ht="16.5" customHeight="1">
      <c r="A433" s="39"/>
      <c r="B433" s="40"/>
      <c r="C433" s="205" t="s">
        <v>904</v>
      </c>
      <c r="D433" s="205" t="s">
        <v>135</v>
      </c>
      <c r="E433" s="206" t="s">
        <v>905</v>
      </c>
      <c r="F433" s="207" t="s">
        <v>906</v>
      </c>
      <c r="G433" s="208" t="s">
        <v>143</v>
      </c>
      <c r="H433" s="209">
        <v>8.58</v>
      </c>
      <c r="I433" s="210"/>
      <c r="J433" s="211">
        <f>ROUND(I433*H433,2)</f>
        <v>0</v>
      </c>
      <c r="K433" s="207" t="s">
        <v>154</v>
      </c>
      <c r="L433" s="45"/>
      <c r="M433" s="212" t="s">
        <v>19</v>
      </c>
      <c r="N433" s="213" t="s">
        <v>46</v>
      </c>
      <c r="O433" s="85"/>
      <c r="P433" s="214">
        <f>O433*H433</f>
        <v>0</v>
      </c>
      <c r="Q433" s="214">
        <v>0.0003</v>
      </c>
      <c r="R433" s="214">
        <f>Q433*H433</f>
        <v>0.002574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225</v>
      </c>
      <c r="AT433" s="216" t="s">
        <v>135</v>
      </c>
      <c r="AU433" s="216" t="s">
        <v>85</v>
      </c>
      <c r="AY433" s="18" t="s">
        <v>132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83</v>
      </c>
      <c r="BK433" s="217">
        <f>ROUND(I433*H433,2)</f>
        <v>0</v>
      </c>
      <c r="BL433" s="18" t="s">
        <v>225</v>
      </c>
      <c r="BM433" s="216" t="s">
        <v>907</v>
      </c>
    </row>
    <row r="434" spans="1:47" s="2" customFormat="1" ht="12">
      <c r="A434" s="39"/>
      <c r="B434" s="40"/>
      <c r="C434" s="41"/>
      <c r="D434" s="251" t="s">
        <v>156</v>
      </c>
      <c r="E434" s="41"/>
      <c r="F434" s="252" t="s">
        <v>908</v>
      </c>
      <c r="G434" s="41"/>
      <c r="H434" s="41"/>
      <c r="I434" s="253"/>
      <c r="J434" s="41"/>
      <c r="K434" s="41"/>
      <c r="L434" s="45"/>
      <c r="M434" s="254"/>
      <c r="N434" s="255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156</v>
      </c>
      <c r="AU434" s="18" t="s">
        <v>85</v>
      </c>
    </row>
    <row r="435" spans="1:51" s="14" customFormat="1" ht="12">
      <c r="A435" s="14"/>
      <c r="B435" s="229"/>
      <c r="C435" s="230"/>
      <c r="D435" s="220" t="s">
        <v>145</v>
      </c>
      <c r="E435" s="231" t="s">
        <v>19</v>
      </c>
      <c r="F435" s="232" t="s">
        <v>909</v>
      </c>
      <c r="G435" s="230"/>
      <c r="H435" s="233">
        <v>8.58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39" t="s">
        <v>145</v>
      </c>
      <c r="AU435" s="239" t="s">
        <v>85</v>
      </c>
      <c r="AV435" s="14" t="s">
        <v>85</v>
      </c>
      <c r="AW435" s="14" t="s">
        <v>34</v>
      </c>
      <c r="AX435" s="14" t="s">
        <v>83</v>
      </c>
      <c r="AY435" s="239" t="s">
        <v>132</v>
      </c>
    </row>
    <row r="436" spans="1:65" s="2" customFormat="1" ht="24.15" customHeight="1">
      <c r="A436" s="39"/>
      <c r="B436" s="40"/>
      <c r="C436" s="256" t="s">
        <v>910</v>
      </c>
      <c r="D436" s="256" t="s">
        <v>192</v>
      </c>
      <c r="E436" s="257" t="s">
        <v>911</v>
      </c>
      <c r="F436" s="258" t="s">
        <v>912</v>
      </c>
      <c r="G436" s="259" t="s">
        <v>143</v>
      </c>
      <c r="H436" s="260">
        <v>9.438</v>
      </c>
      <c r="I436" s="261"/>
      <c r="J436" s="262">
        <f>ROUND(I436*H436,2)</f>
        <v>0</v>
      </c>
      <c r="K436" s="258" t="s">
        <v>154</v>
      </c>
      <c r="L436" s="263"/>
      <c r="M436" s="264" t="s">
        <v>19</v>
      </c>
      <c r="N436" s="265" t="s">
        <v>46</v>
      </c>
      <c r="O436" s="85"/>
      <c r="P436" s="214">
        <f>O436*H436</f>
        <v>0</v>
      </c>
      <c r="Q436" s="214">
        <v>0.0026</v>
      </c>
      <c r="R436" s="214">
        <f>Q436*H436</f>
        <v>0.0245388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323</v>
      </c>
      <c r="AT436" s="216" t="s">
        <v>192</v>
      </c>
      <c r="AU436" s="216" t="s">
        <v>85</v>
      </c>
      <c r="AY436" s="18" t="s">
        <v>132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83</v>
      </c>
      <c r="BK436" s="217">
        <f>ROUND(I436*H436,2)</f>
        <v>0</v>
      </c>
      <c r="BL436" s="18" t="s">
        <v>225</v>
      </c>
      <c r="BM436" s="216" t="s">
        <v>913</v>
      </c>
    </row>
    <row r="437" spans="1:51" s="14" customFormat="1" ht="12">
      <c r="A437" s="14"/>
      <c r="B437" s="229"/>
      <c r="C437" s="230"/>
      <c r="D437" s="220" t="s">
        <v>145</v>
      </c>
      <c r="E437" s="230"/>
      <c r="F437" s="232" t="s">
        <v>914</v>
      </c>
      <c r="G437" s="230"/>
      <c r="H437" s="233">
        <v>9.438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9" t="s">
        <v>145</v>
      </c>
      <c r="AU437" s="239" t="s">
        <v>85</v>
      </c>
      <c r="AV437" s="14" t="s">
        <v>85</v>
      </c>
      <c r="AW437" s="14" t="s">
        <v>4</v>
      </c>
      <c r="AX437" s="14" t="s">
        <v>83</v>
      </c>
      <c r="AY437" s="239" t="s">
        <v>132</v>
      </c>
    </row>
    <row r="438" spans="1:65" s="2" customFormat="1" ht="16.5" customHeight="1">
      <c r="A438" s="39"/>
      <c r="B438" s="40"/>
      <c r="C438" s="205" t="s">
        <v>915</v>
      </c>
      <c r="D438" s="205" t="s">
        <v>135</v>
      </c>
      <c r="E438" s="206" t="s">
        <v>916</v>
      </c>
      <c r="F438" s="207" t="s">
        <v>917</v>
      </c>
      <c r="G438" s="208" t="s">
        <v>269</v>
      </c>
      <c r="H438" s="209">
        <v>17.58</v>
      </c>
      <c r="I438" s="210"/>
      <c r="J438" s="211">
        <f>ROUND(I438*H438,2)</f>
        <v>0</v>
      </c>
      <c r="K438" s="207" t="s">
        <v>154</v>
      </c>
      <c r="L438" s="45"/>
      <c r="M438" s="212" t="s">
        <v>19</v>
      </c>
      <c r="N438" s="213" t="s">
        <v>46</v>
      </c>
      <c r="O438" s="85"/>
      <c r="P438" s="214">
        <f>O438*H438</f>
        <v>0</v>
      </c>
      <c r="Q438" s="214">
        <v>1E-05</v>
      </c>
      <c r="R438" s="214">
        <f>Q438*H438</f>
        <v>0.0001758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225</v>
      </c>
      <c r="AT438" s="216" t="s">
        <v>135</v>
      </c>
      <c r="AU438" s="216" t="s">
        <v>85</v>
      </c>
      <c r="AY438" s="18" t="s">
        <v>132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83</v>
      </c>
      <c r="BK438" s="217">
        <f>ROUND(I438*H438,2)</f>
        <v>0</v>
      </c>
      <c r="BL438" s="18" t="s">
        <v>225</v>
      </c>
      <c r="BM438" s="216" t="s">
        <v>918</v>
      </c>
    </row>
    <row r="439" spans="1:47" s="2" customFormat="1" ht="12">
      <c r="A439" s="39"/>
      <c r="B439" s="40"/>
      <c r="C439" s="41"/>
      <c r="D439" s="251" t="s">
        <v>156</v>
      </c>
      <c r="E439" s="41"/>
      <c r="F439" s="252" t="s">
        <v>919</v>
      </c>
      <c r="G439" s="41"/>
      <c r="H439" s="41"/>
      <c r="I439" s="253"/>
      <c r="J439" s="41"/>
      <c r="K439" s="41"/>
      <c r="L439" s="45"/>
      <c r="M439" s="254"/>
      <c r="N439" s="255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156</v>
      </c>
      <c r="AU439" s="18" t="s">
        <v>85</v>
      </c>
    </row>
    <row r="440" spans="1:51" s="14" customFormat="1" ht="12">
      <c r="A440" s="14"/>
      <c r="B440" s="229"/>
      <c r="C440" s="230"/>
      <c r="D440" s="220" t="s">
        <v>145</v>
      </c>
      <c r="E440" s="231" t="s">
        <v>19</v>
      </c>
      <c r="F440" s="232" t="s">
        <v>920</v>
      </c>
      <c r="G440" s="230"/>
      <c r="H440" s="233">
        <v>8.03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39" t="s">
        <v>145</v>
      </c>
      <c r="AU440" s="239" t="s">
        <v>85</v>
      </c>
      <c r="AV440" s="14" t="s">
        <v>85</v>
      </c>
      <c r="AW440" s="14" t="s">
        <v>34</v>
      </c>
      <c r="AX440" s="14" t="s">
        <v>75</v>
      </c>
      <c r="AY440" s="239" t="s">
        <v>132</v>
      </c>
    </row>
    <row r="441" spans="1:51" s="14" customFormat="1" ht="12">
      <c r="A441" s="14"/>
      <c r="B441" s="229"/>
      <c r="C441" s="230"/>
      <c r="D441" s="220" t="s">
        <v>145</v>
      </c>
      <c r="E441" s="231" t="s">
        <v>19</v>
      </c>
      <c r="F441" s="232" t="s">
        <v>921</v>
      </c>
      <c r="G441" s="230"/>
      <c r="H441" s="233">
        <v>9.55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39" t="s">
        <v>145</v>
      </c>
      <c r="AU441" s="239" t="s">
        <v>85</v>
      </c>
      <c r="AV441" s="14" t="s">
        <v>85</v>
      </c>
      <c r="AW441" s="14" t="s">
        <v>34</v>
      </c>
      <c r="AX441" s="14" t="s">
        <v>75</v>
      </c>
      <c r="AY441" s="239" t="s">
        <v>132</v>
      </c>
    </row>
    <row r="442" spans="1:51" s="15" customFormat="1" ht="12">
      <c r="A442" s="15"/>
      <c r="B442" s="240"/>
      <c r="C442" s="241"/>
      <c r="D442" s="220" t="s">
        <v>145</v>
      </c>
      <c r="E442" s="242" t="s">
        <v>19</v>
      </c>
      <c r="F442" s="243" t="s">
        <v>149</v>
      </c>
      <c r="G442" s="241"/>
      <c r="H442" s="244">
        <v>17.58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0" t="s">
        <v>145</v>
      </c>
      <c r="AU442" s="250" t="s">
        <v>85</v>
      </c>
      <c r="AV442" s="15" t="s">
        <v>139</v>
      </c>
      <c r="AW442" s="15" t="s">
        <v>34</v>
      </c>
      <c r="AX442" s="15" t="s">
        <v>83</v>
      </c>
      <c r="AY442" s="250" t="s">
        <v>132</v>
      </c>
    </row>
    <row r="443" spans="1:65" s="2" customFormat="1" ht="16.5" customHeight="1">
      <c r="A443" s="39"/>
      <c r="B443" s="40"/>
      <c r="C443" s="256" t="s">
        <v>922</v>
      </c>
      <c r="D443" s="256" t="s">
        <v>192</v>
      </c>
      <c r="E443" s="257" t="s">
        <v>923</v>
      </c>
      <c r="F443" s="258" t="s">
        <v>924</v>
      </c>
      <c r="G443" s="259" t="s">
        <v>269</v>
      </c>
      <c r="H443" s="260">
        <v>17.932</v>
      </c>
      <c r="I443" s="261"/>
      <c r="J443" s="262">
        <f>ROUND(I443*H443,2)</f>
        <v>0</v>
      </c>
      <c r="K443" s="258" t="s">
        <v>154</v>
      </c>
      <c r="L443" s="263"/>
      <c r="M443" s="264" t="s">
        <v>19</v>
      </c>
      <c r="N443" s="265" t="s">
        <v>46</v>
      </c>
      <c r="O443" s="85"/>
      <c r="P443" s="214">
        <f>O443*H443</f>
        <v>0</v>
      </c>
      <c r="Q443" s="214">
        <v>0.0003</v>
      </c>
      <c r="R443" s="214">
        <f>Q443*H443</f>
        <v>0.005379599999999999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323</v>
      </c>
      <c r="AT443" s="216" t="s">
        <v>192</v>
      </c>
      <c r="AU443" s="216" t="s">
        <v>85</v>
      </c>
      <c r="AY443" s="18" t="s">
        <v>132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83</v>
      </c>
      <c r="BK443" s="217">
        <f>ROUND(I443*H443,2)</f>
        <v>0</v>
      </c>
      <c r="BL443" s="18" t="s">
        <v>225</v>
      </c>
      <c r="BM443" s="216" t="s">
        <v>925</v>
      </c>
    </row>
    <row r="444" spans="1:51" s="14" customFormat="1" ht="12">
      <c r="A444" s="14"/>
      <c r="B444" s="229"/>
      <c r="C444" s="230"/>
      <c r="D444" s="220" t="s">
        <v>145</v>
      </c>
      <c r="E444" s="230"/>
      <c r="F444" s="232" t="s">
        <v>926</v>
      </c>
      <c r="G444" s="230"/>
      <c r="H444" s="233">
        <v>17.932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39" t="s">
        <v>145</v>
      </c>
      <c r="AU444" s="239" t="s">
        <v>85</v>
      </c>
      <c r="AV444" s="14" t="s">
        <v>85</v>
      </c>
      <c r="AW444" s="14" t="s">
        <v>4</v>
      </c>
      <c r="AX444" s="14" t="s">
        <v>83</v>
      </c>
      <c r="AY444" s="239" t="s">
        <v>132</v>
      </c>
    </row>
    <row r="445" spans="1:65" s="2" customFormat="1" ht="16.5" customHeight="1">
      <c r="A445" s="39"/>
      <c r="B445" s="40"/>
      <c r="C445" s="205" t="s">
        <v>927</v>
      </c>
      <c r="D445" s="205" t="s">
        <v>135</v>
      </c>
      <c r="E445" s="206" t="s">
        <v>928</v>
      </c>
      <c r="F445" s="207" t="s">
        <v>929</v>
      </c>
      <c r="G445" s="208" t="s">
        <v>269</v>
      </c>
      <c r="H445" s="209">
        <v>2</v>
      </c>
      <c r="I445" s="210"/>
      <c r="J445" s="211">
        <f>ROUND(I445*H445,2)</f>
        <v>0</v>
      </c>
      <c r="K445" s="207" t="s">
        <v>154</v>
      </c>
      <c r="L445" s="45"/>
      <c r="M445" s="212" t="s">
        <v>19</v>
      </c>
      <c r="N445" s="213" t="s">
        <v>46</v>
      </c>
      <c r="O445" s="85"/>
      <c r="P445" s="214">
        <f>O445*H445</f>
        <v>0</v>
      </c>
      <c r="Q445" s="214">
        <v>0</v>
      </c>
      <c r="R445" s="214">
        <f>Q445*H445</f>
        <v>0</v>
      </c>
      <c r="S445" s="214">
        <v>0</v>
      </c>
      <c r="T445" s="215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16" t="s">
        <v>225</v>
      </c>
      <c r="AT445" s="216" t="s">
        <v>135</v>
      </c>
      <c r="AU445" s="216" t="s">
        <v>85</v>
      </c>
      <c r="AY445" s="18" t="s">
        <v>132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8" t="s">
        <v>83</v>
      </c>
      <c r="BK445" s="217">
        <f>ROUND(I445*H445,2)</f>
        <v>0</v>
      </c>
      <c r="BL445" s="18" t="s">
        <v>225</v>
      </c>
      <c r="BM445" s="216" t="s">
        <v>930</v>
      </c>
    </row>
    <row r="446" spans="1:47" s="2" customFormat="1" ht="12">
      <c r="A446" s="39"/>
      <c r="B446" s="40"/>
      <c r="C446" s="41"/>
      <c r="D446" s="251" t="s">
        <v>156</v>
      </c>
      <c r="E446" s="41"/>
      <c r="F446" s="252" t="s">
        <v>931</v>
      </c>
      <c r="G446" s="41"/>
      <c r="H446" s="41"/>
      <c r="I446" s="253"/>
      <c r="J446" s="41"/>
      <c r="K446" s="41"/>
      <c r="L446" s="45"/>
      <c r="M446" s="254"/>
      <c r="N446" s="255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156</v>
      </c>
      <c r="AU446" s="18" t="s">
        <v>85</v>
      </c>
    </row>
    <row r="447" spans="1:65" s="2" customFormat="1" ht="16.5" customHeight="1">
      <c r="A447" s="39"/>
      <c r="B447" s="40"/>
      <c r="C447" s="256" t="s">
        <v>932</v>
      </c>
      <c r="D447" s="256" t="s">
        <v>192</v>
      </c>
      <c r="E447" s="257" t="s">
        <v>933</v>
      </c>
      <c r="F447" s="258" t="s">
        <v>934</v>
      </c>
      <c r="G447" s="259" t="s">
        <v>269</v>
      </c>
      <c r="H447" s="260">
        <v>2.04</v>
      </c>
      <c r="I447" s="261"/>
      <c r="J447" s="262">
        <f>ROUND(I447*H447,2)</f>
        <v>0</v>
      </c>
      <c r="K447" s="258" t="s">
        <v>19</v>
      </c>
      <c r="L447" s="263"/>
      <c r="M447" s="264" t="s">
        <v>19</v>
      </c>
      <c r="N447" s="265" t="s">
        <v>46</v>
      </c>
      <c r="O447" s="85"/>
      <c r="P447" s="214">
        <f>O447*H447</f>
        <v>0</v>
      </c>
      <c r="Q447" s="214">
        <v>0.00026</v>
      </c>
      <c r="R447" s="214">
        <f>Q447*H447</f>
        <v>0.0005304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323</v>
      </c>
      <c r="AT447" s="216" t="s">
        <v>192</v>
      </c>
      <c r="AU447" s="216" t="s">
        <v>85</v>
      </c>
      <c r="AY447" s="18" t="s">
        <v>132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83</v>
      </c>
      <c r="BK447" s="217">
        <f>ROUND(I447*H447,2)</f>
        <v>0</v>
      </c>
      <c r="BL447" s="18" t="s">
        <v>225</v>
      </c>
      <c r="BM447" s="216" t="s">
        <v>935</v>
      </c>
    </row>
    <row r="448" spans="1:51" s="14" customFormat="1" ht="12">
      <c r="A448" s="14"/>
      <c r="B448" s="229"/>
      <c r="C448" s="230"/>
      <c r="D448" s="220" t="s">
        <v>145</v>
      </c>
      <c r="E448" s="230"/>
      <c r="F448" s="232" t="s">
        <v>936</v>
      </c>
      <c r="G448" s="230"/>
      <c r="H448" s="233">
        <v>2.04</v>
      </c>
      <c r="I448" s="234"/>
      <c r="J448" s="230"/>
      <c r="K448" s="230"/>
      <c r="L448" s="235"/>
      <c r="M448" s="236"/>
      <c r="N448" s="237"/>
      <c r="O448" s="237"/>
      <c r="P448" s="237"/>
      <c r="Q448" s="237"/>
      <c r="R448" s="237"/>
      <c r="S448" s="237"/>
      <c r="T448" s="23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39" t="s">
        <v>145</v>
      </c>
      <c r="AU448" s="239" t="s">
        <v>85</v>
      </c>
      <c r="AV448" s="14" t="s">
        <v>85</v>
      </c>
      <c r="AW448" s="14" t="s">
        <v>4</v>
      </c>
      <c r="AX448" s="14" t="s">
        <v>83</v>
      </c>
      <c r="AY448" s="239" t="s">
        <v>132</v>
      </c>
    </row>
    <row r="449" spans="1:65" s="2" customFormat="1" ht="16.5" customHeight="1">
      <c r="A449" s="39"/>
      <c r="B449" s="40"/>
      <c r="C449" s="205" t="s">
        <v>937</v>
      </c>
      <c r="D449" s="205" t="s">
        <v>135</v>
      </c>
      <c r="E449" s="206" t="s">
        <v>938</v>
      </c>
      <c r="F449" s="207" t="s">
        <v>939</v>
      </c>
      <c r="G449" s="208" t="s">
        <v>143</v>
      </c>
      <c r="H449" s="209">
        <v>8.58</v>
      </c>
      <c r="I449" s="210"/>
      <c r="J449" s="211">
        <f>ROUND(I449*H449,2)</f>
        <v>0</v>
      </c>
      <c r="K449" s="207" t="s">
        <v>154</v>
      </c>
      <c r="L449" s="45"/>
      <c r="M449" s="212" t="s">
        <v>19</v>
      </c>
      <c r="N449" s="213" t="s">
        <v>46</v>
      </c>
      <c r="O449" s="85"/>
      <c r="P449" s="214">
        <f>O449*H449</f>
        <v>0</v>
      </c>
      <c r="Q449" s="214">
        <v>0</v>
      </c>
      <c r="R449" s="214">
        <f>Q449*H449</f>
        <v>0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225</v>
      </c>
      <c r="AT449" s="216" t="s">
        <v>135</v>
      </c>
      <c r="AU449" s="216" t="s">
        <v>85</v>
      </c>
      <c r="AY449" s="18" t="s">
        <v>132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83</v>
      </c>
      <c r="BK449" s="217">
        <f>ROUND(I449*H449,2)</f>
        <v>0</v>
      </c>
      <c r="BL449" s="18" t="s">
        <v>225</v>
      </c>
      <c r="BM449" s="216" t="s">
        <v>940</v>
      </c>
    </row>
    <row r="450" spans="1:47" s="2" customFormat="1" ht="12">
      <c r="A450" s="39"/>
      <c r="B450" s="40"/>
      <c r="C450" s="41"/>
      <c r="D450" s="251" t="s">
        <v>156</v>
      </c>
      <c r="E450" s="41"/>
      <c r="F450" s="252" t="s">
        <v>941</v>
      </c>
      <c r="G450" s="41"/>
      <c r="H450" s="41"/>
      <c r="I450" s="253"/>
      <c r="J450" s="41"/>
      <c r="K450" s="41"/>
      <c r="L450" s="45"/>
      <c r="M450" s="254"/>
      <c r="N450" s="255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156</v>
      </c>
      <c r="AU450" s="18" t="s">
        <v>85</v>
      </c>
    </row>
    <row r="451" spans="1:65" s="2" customFormat="1" ht="16.5" customHeight="1">
      <c r="A451" s="39"/>
      <c r="B451" s="40"/>
      <c r="C451" s="205" t="s">
        <v>942</v>
      </c>
      <c r="D451" s="205" t="s">
        <v>135</v>
      </c>
      <c r="E451" s="206" t="s">
        <v>943</v>
      </c>
      <c r="F451" s="207" t="s">
        <v>944</v>
      </c>
      <c r="G451" s="208" t="s">
        <v>143</v>
      </c>
      <c r="H451" s="209">
        <v>8.58</v>
      </c>
      <c r="I451" s="210"/>
      <c r="J451" s="211">
        <f>ROUND(I451*H451,2)</f>
        <v>0</v>
      </c>
      <c r="K451" s="207" t="s">
        <v>154</v>
      </c>
      <c r="L451" s="45"/>
      <c r="M451" s="212" t="s">
        <v>19</v>
      </c>
      <c r="N451" s="213" t="s">
        <v>46</v>
      </c>
      <c r="O451" s="85"/>
      <c r="P451" s="214">
        <f>O451*H451</f>
        <v>0</v>
      </c>
      <c r="Q451" s="214">
        <v>3E-05</v>
      </c>
      <c r="R451" s="214">
        <f>Q451*H451</f>
        <v>0.0002574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225</v>
      </c>
      <c r="AT451" s="216" t="s">
        <v>135</v>
      </c>
      <c r="AU451" s="216" t="s">
        <v>85</v>
      </c>
      <c r="AY451" s="18" t="s">
        <v>132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83</v>
      </c>
      <c r="BK451" s="217">
        <f>ROUND(I451*H451,2)</f>
        <v>0</v>
      </c>
      <c r="BL451" s="18" t="s">
        <v>225</v>
      </c>
      <c r="BM451" s="216" t="s">
        <v>945</v>
      </c>
    </row>
    <row r="452" spans="1:47" s="2" customFormat="1" ht="12">
      <c r="A452" s="39"/>
      <c r="B452" s="40"/>
      <c r="C452" s="41"/>
      <c r="D452" s="251" t="s">
        <v>156</v>
      </c>
      <c r="E452" s="41"/>
      <c r="F452" s="252" t="s">
        <v>946</v>
      </c>
      <c r="G452" s="41"/>
      <c r="H452" s="41"/>
      <c r="I452" s="253"/>
      <c r="J452" s="41"/>
      <c r="K452" s="41"/>
      <c r="L452" s="45"/>
      <c r="M452" s="254"/>
      <c r="N452" s="255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156</v>
      </c>
      <c r="AU452" s="18" t="s">
        <v>85</v>
      </c>
    </row>
    <row r="453" spans="1:65" s="2" customFormat="1" ht="24.15" customHeight="1">
      <c r="A453" s="39"/>
      <c r="B453" s="40"/>
      <c r="C453" s="205" t="s">
        <v>947</v>
      </c>
      <c r="D453" s="205" t="s">
        <v>135</v>
      </c>
      <c r="E453" s="206" t="s">
        <v>948</v>
      </c>
      <c r="F453" s="207" t="s">
        <v>949</v>
      </c>
      <c r="G453" s="208" t="s">
        <v>774</v>
      </c>
      <c r="H453" s="266"/>
      <c r="I453" s="210"/>
      <c r="J453" s="211">
        <f>ROUND(I453*H453,2)</f>
        <v>0</v>
      </c>
      <c r="K453" s="207" t="s">
        <v>154</v>
      </c>
      <c r="L453" s="45"/>
      <c r="M453" s="212" t="s">
        <v>19</v>
      </c>
      <c r="N453" s="213" t="s">
        <v>46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225</v>
      </c>
      <c r="AT453" s="216" t="s">
        <v>135</v>
      </c>
      <c r="AU453" s="216" t="s">
        <v>85</v>
      </c>
      <c r="AY453" s="18" t="s">
        <v>132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83</v>
      </c>
      <c r="BK453" s="217">
        <f>ROUND(I453*H453,2)</f>
        <v>0</v>
      </c>
      <c r="BL453" s="18" t="s">
        <v>225</v>
      </c>
      <c r="BM453" s="216" t="s">
        <v>950</v>
      </c>
    </row>
    <row r="454" spans="1:47" s="2" customFormat="1" ht="12">
      <c r="A454" s="39"/>
      <c r="B454" s="40"/>
      <c r="C454" s="41"/>
      <c r="D454" s="251" t="s">
        <v>156</v>
      </c>
      <c r="E454" s="41"/>
      <c r="F454" s="252" t="s">
        <v>951</v>
      </c>
      <c r="G454" s="41"/>
      <c r="H454" s="41"/>
      <c r="I454" s="253"/>
      <c r="J454" s="41"/>
      <c r="K454" s="41"/>
      <c r="L454" s="45"/>
      <c r="M454" s="254"/>
      <c r="N454" s="255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156</v>
      </c>
      <c r="AU454" s="18" t="s">
        <v>85</v>
      </c>
    </row>
    <row r="455" spans="1:63" s="12" customFormat="1" ht="22.8" customHeight="1">
      <c r="A455" s="12"/>
      <c r="B455" s="189"/>
      <c r="C455" s="190"/>
      <c r="D455" s="191" t="s">
        <v>74</v>
      </c>
      <c r="E455" s="203" t="s">
        <v>952</v>
      </c>
      <c r="F455" s="203" t="s">
        <v>953</v>
      </c>
      <c r="G455" s="190"/>
      <c r="H455" s="190"/>
      <c r="I455" s="193"/>
      <c r="J455" s="204">
        <f>BK455</f>
        <v>0</v>
      </c>
      <c r="K455" s="190"/>
      <c r="L455" s="195"/>
      <c r="M455" s="196"/>
      <c r="N455" s="197"/>
      <c r="O455" s="197"/>
      <c r="P455" s="198">
        <f>SUM(P456:P476)</f>
        <v>0</v>
      </c>
      <c r="Q455" s="197"/>
      <c r="R455" s="198">
        <f>SUM(R456:R476)</f>
        <v>0.013819999999999999</v>
      </c>
      <c r="S455" s="197"/>
      <c r="T455" s="199">
        <f>SUM(T456:T476)</f>
        <v>1.4614376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0" t="s">
        <v>85</v>
      </c>
      <c r="AT455" s="201" t="s">
        <v>74</v>
      </c>
      <c r="AU455" s="201" t="s">
        <v>83</v>
      </c>
      <c r="AY455" s="200" t="s">
        <v>132</v>
      </c>
      <c r="BK455" s="202">
        <f>SUM(BK456:BK476)</f>
        <v>0</v>
      </c>
    </row>
    <row r="456" spans="1:65" s="2" customFormat="1" ht="16.5" customHeight="1">
      <c r="A456" s="39"/>
      <c r="B456" s="40"/>
      <c r="C456" s="205" t="s">
        <v>954</v>
      </c>
      <c r="D456" s="205" t="s">
        <v>135</v>
      </c>
      <c r="E456" s="206" t="s">
        <v>955</v>
      </c>
      <c r="F456" s="207" t="s">
        <v>956</v>
      </c>
      <c r="G456" s="208" t="s">
        <v>143</v>
      </c>
      <c r="H456" s="209">
        <v>2</v>
      </c>
      <c r="I456" s="210"/>
      <c r="J456" s="211">
        <f>ROUND(I456*H456,2)</f>
        <v>0</v>
      </c>
      <c r="K456" s="207" t="s">
        <v>154</v>
      </c>
      <c r="L456" s="45"/>
      <c r="M456" s="212" t="s">
        <v>19</v>
      </c>
      <c r="N456" s="213" t="s">
        <v>46</v>
      </c>
      <c r="O456" s="85"/>
      <c r="P456" s="214">
        <f>O456*H456</f>
        <v>0</v>
      </c>
      <c r="Q456" s="214">
        <v>0.0003</v>
      </c>
      <c r="R456" s="214">
        <f>Q456*H456</f>
        <v>0.0006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225</v>
      </c>
      <c r="AT456" s="216" t="s">
        <v>135</v>
      </c>
      <c r="AU456" s="216" t="s">
        <v>85</v>
      </c>
      <c r="AY456" s="18" t="s">
        <v>132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83</v>
      </c>
      <c r="BK456" s="217">
        <f>ROUND(I456*H456,2)</f>
        <v>0</v>
      </c>
      <c r="BL456" s="18" t="s">
        <v>225</v>
      </c>
      <c r="BM456" s="216" t="s">
        <v>957</v>
      </c>
    </row>
    <row r="457" spans="1:47" s="2" customFormat="1" ht="12">
      <c r="A457" s="39"/>
      <c r="B457" s="40"/>
      <c r="C457" s="41"/>
      <c r="D457" s="251" t="s">
        <v>156</v>
      </c>
      <c r="E457" s="41"/>
      <c r="F457" s="252" t="s">
        <v>958</v>
      </c>
      <c r="G457" s="41"/>
      <c r="H457" s="41"/>
      <c r="I457" s="253"/>
      <c r="J457" s="41"/>
      <c r="K457" s="41"/>
      <c r="L457" s="45"/>
      <c r="M457" s="254"/>
      <c r="N457" s="255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156</v>
      </c>
      <c r="AU457" s="18" t="s">
        <v>85</v>
      </c>
    </row>
    <row r="458" spans="1:51" s="14" customFormat="1" ht="12">
      <c r="A458" s="14"/>
      <c r="B458" s="229"/>
      <c r="C458" s="230"/>
      <c r="D458" s="220" t="s">
        <v>145</v>
      </c>
      <c r="E458" s="231" t="s">
        <v>19</v>
      </c>
      <c r="F458" s="232" t="s">
        <v>959</v>
      </c>
      <c r="G458" s="230"/>
      <c r="H458" s="233">
        <v>2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39" t="s">
        <v>145</v>
      </c>
      <c r="AU458" s="239" t="s">
        <v>85</v>
      </c>
      <c r="AV458" s="14" t="s">
        <v>85</v>
      </c>
      <c r="AW458" s="14" t="s">
        <v>34</v>
      </c>
      <c r="AX458" s="14" t="s">
        <v>83</v>
      </c>
      <c r="AY458" s="239" t="s">
        <v>132</v>
      </c>
    </row>
    <row r="459" spans="1:65" s="2" customFormat="1" ht="16.5" customHeight="1">
      <c r="A459" s="39"/>
      <c r="B459" s="40"/>
      <c r="C459" s="205" t="s">
        <v>960</v>
      </c>
      <c r="D459" s="205" t="s">
        <v>135</v>
      </c>
      <c r="E459" s="206" t="s">
        <v>961</v>
      </c>
      <c r="F459" s="207" t="s">
        <v>962</v>
      </c>
      <c r="G459" s="208" t="s">
        <v>138</v>
      </c>
      <c r="H459" s="209">
        <v>52</v>
      </c>
      <c r="I459" s="210"/>
      <c r="J459" s="211">
        <f>ROUND(I459*H459,2)</f>
        <v>0</v>
      </c>
      <c r="K459" s="207" t="s">
        <v>154</v>
      </c>
      <c r="L459" s="45"/>
      <c r="M459" s="212" t="s">
        <v>19</v>
      </c>
      <c r="N459" s="213" t="s">
        <v>46</v>
      </c>
      <c r="O459" s="85"/>
      <c r="P459" s="214">
        <f>O459*H459</f>
        <v>0</v>
      </c>
      <c r="Q459" s="214">
        <v>6E-05</v>
      </c>
      <c r="R459" s="214">
        <f>Q459*H459</f>
        <v>0.00312</v>
      </c>
      <c r="S459" s="214">
        <v>0.00035</v>
      </c>
      <c r="T459" s="215">
        <f>S459*H459</f>
        <v>0.0182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225</v>
      </c>
      <c r="AT459" s="216" t="s">
        <v>135</v>
      </c>
      <c r="AU459" s="216" t="s">
        <v>85</v>
      </c>
      <c r="AY459" s="18" t="s">
        <v>132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83</v>
      </c>
      <c r="BK459" s="217">
        <f>ROUND(I459*H459,2)</f>
        <v>0</v>
      </c>
      <c r="BL459" s="18" t="s">
        <v>225</v>
      </c>
      <c r="BM459" s="216" t="s">
        <v>963</v>
      </c>
    </row>
    <row r="460" spans="1:47" s="2" customFormat="1" ht="12">
      <c r="A460" s="39"/>
      <c r="B460" s="40"/>
      <c r="C460" s="41"/>
      <c r="D460" s="251" t="s">
        <v>156</v>
      </c>
      <c r="E460" s="41"/>
      <c r="F460" s="252" t="s">
        <v>964</v>
      </c>
      <c r="G460" s="41"/>
      <c r="H460" s="41"/>
      <c r="I460" s="253"/>
      <c r="J460" s="41"/>
      <c r="K460" s="41"/>
      <c r="L460" s="45"/>
      <c r="M460" s="254"/>
      <c r="N460" s="255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156</v>
      </c>
      <c r="AU460" s="18" t="s">
        <v>85</v>
      </c>
    </row>
    <row r="461" spans="1:51" s="13" customFormat="1" ht="12">
      <c r="A461" s="13"/>
      <c r="B461" s="218"/>
      <c r="C461" s="219"/>
      <c r="D461" s="220" t="s">
        <v>145</v>
      </c>
      <c r="E461" s="221" t="s">
        <v>19</v>
      </c>
      <c r="F461" s="222" t="s">
        <v>965</v>
      </c>
      <c r="G461" s="219"/>
      <c r="H461" s="221" t="s">
        <v>19</v>
      </c>
      <c r="I461" s="223"/>
      <c r="J461" s="219"/>
      <c r="K461" s="219"/>
      <c r="L461" s="224"/>
      <c r="M461" s="225"/>
      <c r="N461" s="226"/>
      <c r="O461" s="226"/>
      <c r="P461" s="226"/>
      <c r="Q461" s="226"/>
      <c r="R461" s="226"/>
      <c r="S461" s="226"/>
      <c r="T461" s="22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28" t="s">
        <v>145</v>
      </c>
      <c r="AU461" s="228" t="s">
        <v>85</v>
      </c>
      <c r="AV461" s="13" t="s">
        <v>83</v>
      </c>
      <c r="AW461" s="13" t="s">
        <v>34</v>
      </c>
      <c r="AX461" s="13" t="s">
        <v>75</v>
      </c>
      <c r="AY461" s="228" t="s">
        <v>132</v>
      </c>
    </row>
    <row r="462" spans="1:51" s="13" customFormat="1" ht="12">
      <c r="A462" s="13"/>
      <c r="B462" s="218"/>
      <c r="C462" s="219"/>
      <c r="D462" s="220" t="s">
        <v>145</v>
      </c>
      <c r="E462" s="221" t="s">
        <v>19</v>
      </c>
      <c r="F462" s="222" t="s">
        <v>966</v>
      </c>
      <c r="G462" s="219"/>
      <c r="H462" s="221" t="s">
        <v>19</v>
      </c>
      <c r="I462" s="223"/>
      <c r="J462" s="219"/>
      <c r="K462" s="219"/>
      <c r="L462" s="224"/>
      <c r="M462" s="225"/>
      <c r="N462" s="226"/>
      <c r="O462" s="226"/>
      <c r="P462" s="226"/>
      <c r="Q462" s="226"/>
      <c r="R462" s="226"/>
      <c r="S462" s="226"/>
      <c r="T462" s="22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28" t="s">
        <v>145</v>
      </c>
      <c r="AU462" s="228" t="s">
        <v>85</v>
      </c>
      <c r="AV462" s="13" t="s">
        <v>83</v>
      </c>
      <c r="AW462" s="13" t="s">
        <v>34</v>
      </c>
      <c r="AX462" s="13" t="s">
        <v>75</v>
      </c>
      <c r="AY462" s="228" t="s">
        <v>132</v>
      </c>
    </row>
    <row r="463" spans="1:51" s="13" customFormat="1" ht="12">
      <c r="A463" s="13"/>
      <c r="B463" s="218"/>
      <c r="C463" s="219"/>
      <c r="D463" s="220" t="s">
        <v>145</v>
      </c>
      <c r="E463" s="221" t="s">
        <v>19</v>
      </c>
      <c r="F463" s="222" t="s">
        <v>967</v>
      </c>
      <c r="G463" s="219"/>
      <c r="H463" s="221" t="s">
        <v>19</v>
      </c>
      <c r="I463" s="223"/>
      <c r="J463" s="219"/>
      <c r="K463" s="219"/>
      <c r="L463" s="224"/>
      <c r="M463" s="225"/>
      <c r="N463" s="226"/>
      <c r="O463" s="226"/>
      <c r="P463" s="226"/>
      <c r="Q463" s="226"/>
      <c r="R463" s="226"/>
      <c r="S463" s="226"/>
      <c r="T463" s="22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28" t="s">
        <v>145</v>
      </c>
      <c r="AU463" s="228" t="s">
        <v>85</v>
      </c>
      <c r="AV463" s="13" t="s">
        <v>83</v>
      </c>
      <c r="AW463" s="13" t="s">
        <v>34</v>
      </c>
      <c r="AX463" s="13" t="s">
        <v>75</v>
      </c>
      <c r="AY463" s="228" t="s">
        <v>132</v>
      </c>
    </row>
    <row r="464" spans="1:51" s="14" customFormat="1" ht="12">
      <c r="A464" s="14"/>
      <c r="B464" s="229"/>
      <c r="C464" s="230"/>
      <c r="D464" s="220" t="s">
        <v>145</v>
      </c>
      <c r="E464" s="231" t="s">
        <v>19</v>
      </c>
      <c r="F464" s="232" t="s">
        <v>968</v>
      </c>
      <c r="G464" s="230"/>
      <c r="H464" s="233">
        <v>52</v>
      </c>
      <c r="I464" s="234"/>
      <c r="J464" s="230"/>
      <c r="K464" s="230"/>
      <c r="L464" s="235"/>
      <c r="M464" s="236"/>
      <c r="N464" s="237"/>
      <c r="O464" s="237"/>
      <c r="P464" s="237"/>
      <c r="Q464" s="237"/>
      <c r="R464" s="237"/>
      <c r="S464" s="237"/>
      <c r="T464" s="23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39" t="s">
        <v>145</v>
      </c>
      <c r="AU464" s="239" t="s">
        <v>85</v>
      </c>
      <c r="AV464" s="14" t="s">
        <v>85</v>
      </c>
      <c r="AW464" s="14" t="s">
        <v>34</v>
      </c>
      <c r="AX464" s="14" t="s">
        <v>83</v>
      </c>
      <c r="AY464" s="239" t="s">
        <v>132</v>
      </c>
    </row>
    <row r="465" spans="1:65" s="2" customFormat="1" ht="16.5" customHeight="1">
      <c r="A465" s="39"/>
      <c r="B465" s="40"/>
      <c r="C465" s="205" t="s">
        <v>969</v>
      </c>
      <c r="D465" s="205" t="s">
        <v>135</v>
      </c>
      <c r="E465" s="206" t="s">
        <v>970</v>
      </c>
      <c r="F465" s="207" t="s">
        <v>971</v>
      </c>
      <c r="G465" s="208" t="s">
        <v>703</v>
      </c>
      <c r="H465" s="209">
        <v>1</v>
      </c>
      <c r="I465" s="210"/>
      <c r="J465" s="211">
        <f>ROUND(I465*H465,2)</f>
        <v>0</v>
      </c>
      <c r="K465" s="207" t="s">
        <v>19</v>
      </c>
      <c r="L465" s="45"/>
      <c r="M465" s="212" t="s">
        <v>19</v>
      </c>
      <c r="N465" s="213" t="s">
        <v>46</v>
      </c>
      <c r="O465" s="85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225</v>
      </c>
      <c r="AT465" s="216" t="s">
        <v>135</v>
      </c>
      <c r="AU465" s="216" t="s">
        <v>85</v>
      </c>
      <c r="AY465" s="18" t="s">
        <v>132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83</v>
      </c>
      <c r="BK465" s="217">
        <f>ROUND(I465*H465,2)</f>
        <v>0</v>
      </c>
      <c r="BL465" s="18" t="s">
        <v>225</v>
      </c>
      <c r="BM465" s="216" t="s">
        <v>972</v>
      </c>
    </row>
    <row r="466" spans="1:65" s="2" customFormat="1" ht="16.5" customHeight="1">
      <c r="A466" s="39"/>
      <c r="B466" s="40"/>
      <c r="C466" s="205" t="s">
        <v>973</v>
      </c>
      <c r="D466" s="205" t="s">
        <v>135</v>
      </c>
      <c r="E466" s="206" t="s">
        <v>974</v>
      </c>
      <c r="F466" s="207" t="s">
        <v>975</v>
      </c>
      <c r="G466" s="208" t="s">
        <v>143</v>
      </c>
      <c r="H466" s="209">
        <v>22.19</v>
      </c>
      <c r="I466" s="210"/>
      <c r="J466" s="211">
        <f>ROUND(I466*H466,2)</f>
        <v>0</v>
      </c>
      <c r="K466" s="207" t="s">
        <v>154</v>
      </c>
      <c r="L466" s="45"/>
      <c r="M466" s="212" t="s">
        <v>19</v>
      </c>
      <c r="N466" s="213" t="s">
        <v>46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0.06504</v>
      </c>
      <c r="T466" s="215">
        <f>S466*H466</f>
        <v>1.4432376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225</v>
      </c>
      <c r="AT466" s="216" t="s">
        <v>135</v>
      </c>
      <c r="AU466" s="216" t="s">
        <v>85</v>
      </c>
      <c r="AY466" s="18" t="s">
        <v>132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83</v>
      </c>
      <c r="BK466" s="217">
        <f>ROUND(I466*H466,2)</f>
        <v>0</v>
      </c>
      <c r="BL466" s="18" t="s">
        <v>225</v>
      </c>
      <c r="BM466" s="216" t="s">
        <v>976</v>
      </c>
    </row>
    <row r="467" spans="1:47" s="2" customFormat="1" ht="12">
      <c r="A467" s="39"/>
      <c r="B467" s="40"/>
      <c r="C467" s="41"/>
      <c r="D467" s="251" t="s">
        <v>156</v>
      </c>
      <c r="E467" s="41"/>
      <c r="F467" s="252" t="s">
        <v>977</v>
      </c>
      <c r="G467" s="41"/>
      <c r="H467" s="41"/>
      <c r="I467" s="253"/>
      <c r="J467" s="41"/>
      <c r="K467" s="41"/>
      <c r="L467" s="45"/>
      <c r="M467" s="254"/>
      <c r="N467" s="255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156</v>
      </c>
      <c r="AU467" s="18" t="s">
        <v>85</v>
      </c>
    </row>
    <row r="468" spans="1:51" s="13" customFormat="1" ht="12">
      <c r="A468" s="13"/>
      <c r="B468" s="218"/>
      <c r="C468" s="219"/>
      <c r="D468" s="220" t="s">
        <v>145</v>
      </c>
      <c r="E468" s="221" t="s">
        <v>19</v>
      </c>
      <c r="F468" s="222" t="s">
        <v>448</v>
      </c>
      <c r="G468" s="219"/>
      <c r="H468" s="221" t="s">
        <v>19</v>
      </c>
      <c r="I468" s="223"/>
      <c r="J468" s="219"/>
      <c r="K468" s="219"/>
      <c r="L468" s="224"/>
      <c r="M468" s="225"/>
      <c r="N468" s="226"/>
      <c r="O468" s="226"/>
      <c r="P468" s="226"/>
      <c r="Q468" s="226"/>
      <c r="R468" s="226"/>
      <c r="S468" s="226"/>
      <c r="T468" s="22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8" t="s">
        <v>145</v>
      </c>
      <c r="AU468" s="228" t="s">
        <v>85</v>
      </c>
      <c r="AV468" s="13" t="s">
        <v>83</v>
      </c>
      <c r="AW468" s="13" t="s">
        <v>34</v>
      </c>
      <c r="AX468" s="13" t="s">
        <v>75</v>
      </c>
      <c r="AY468" s="228" t="s">
        <v>132</v>
      </c>
    </row>
    <row r="469" spans="1:51" s="14" customFormat="1" ht="12">
      <c r="A469" s="14"/>
      <c r="B469" s="229"/>
      <c r="C469" s="230"/>
      <c r="D469" s="220" t="s">
        <v>145</v>
      </c>
      <c r="E469" s="231" t="s">
        <v>19</v>
      </c>
      <c r="F469" s="232" t="s">
        <v>236</v>
      </c>
      <c r="G469" s="230"/>
      <c r="H469" s="233">
        <v>14.574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39" t="s">
        <v>145</v>
      </c>
      <c r="AU469" s="239" t="s">
        <v>85</v>
      </c>
      <c r="AV469" s="14" t="s">
        <v>85</v>
      </c>
      <c r="AW469" s="14" t="s">
        <v>34</v>
      </c>
      <c r="AX469" s="14" t="s">
        <v>75</v>
      </c>
      <c r="AY469" s="239" t="s">
        <v>132</v>
      </c>
    </row>
    <row r="470" spans="1:51" s="14" customFormat="1" ht="12">
      <c r="A470" s="14"/>
      <c r="B470" s="229"/>
      <c r="C470" s="230"/>
      <c r="D470" s="220" t="s">
        <v>145</v>
      </c>
      <c r="E470" s="231" t="s">
        <v>19</v>
      </c>
      <c r="F470" s="232" t="s">
        <v>237</v>
      </c>
      <c r="G470" s="230"/>
      <c r="H470" s="233">
        <v>7.616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9" t="s">
        <v>145</v>
      </c>
      <c r="AU470" s="239" t="s">
        <v>85</v>
      </c>
      <c r="AV470" s="14" t="s">
        <v>85</v>
      </c>
      <c r="AW470" s="14" t="s">
        <v>34</v>
      </c>
      <c r="AX470" s="14" t="s">
        <v>75</v>
      </c>
      <c r="AY470" s="239" t="s">
        <v>132</v>
      </c>
    </row>
    <row r="471" spans="1:51" s="15" customFormat="1" ht="12">
      <c r="A471" s="15"/>
      <c r="B471" s="240"/>
      <c r="C471" s="241"/>
      <c r="D471" s="220" t="s">
        <v>145</v>
      </c>
      <c r="E471" s="242" t="s">
        <v>19</v>
      </c>
      <c r="F471" s="243" t="s">
        <v>149</v>
      </c>
      <c r="G471" s="241"/>
      <c r="H471" s="244">
        <v>22.189999999999998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0" t="s">
        <v>145</v>
      </c>
      <c r="AU471" s="250" t="s">
        <v>85</v>
      </c>
      <c r="AV471" s="15" t="s">
        <v>139</v>
      </c>
      <c r="AW471" s="15" t="s">
        <v>34</v>
      </c>
      <c r="AX471" s="15" t="s">
        <v>83</v>
      </c>
      <c r="AY471" s="250" t="s">
        <v>132</v>
      </c>
    </row>
    <row r="472" spans="1:65" s="2" customFormat="1" ht="24.15" customHeight="1">
      <c r="A472" s="39"/>
      <c r="B472" s="40"/>
      <c r="C472" s="205" t="s">
        <v>978</v>
      </c>
      <c r="D472" s="205" t="s">
        <v>135</v>
      </c>
      <c r="E472" s="206" t="s">
        <v>979</v>
      </c>
      <c r="F472" s="207" t="s">
        <v>980</v>
      </c>
      <c r="G472" s="208" t="s">
        <v>143</v>
      </c>
      <c r="H472" s="209">
        <v>2</v>
      </c>
      <c r="I472" s="210"/>
      <c r="J472" s="211">
        <f>ROUND(I472*H472,2)</f>
        <v>0</v>
      </c>
      <c r="K472" s="207" t="s">
        <v>154</v>
      </c>
      <c r="L472" s="45"/>
      <c r="M472" s="212" t="s">
        <v>19</v>
      </c>
      <c r="N472" s="213" t="s">
        <v>46</v>
      </c>
      <c r="O472" s="85"/>
      <c r="P472" s="214">
        <f>O472*H472</f>
        <v>0</v>
      </c>
      <c r="Q472" s="214">
        <v>0.00505</v>
      </c>
      <c r="R472" s="214">
        <f>Q472*H472</f>
        <v>0.0101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225</v>
      </c>
      <c r="AT472" s="216" t="s">
        <v>135</v>
      </c>
      <c r="AU472" s="216" t="s">
        <v>85</v>
      </c>
      <c r="AY472" s="18" t="s">
        <v>132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83</v>
      </c>
      <c r="BK472" s="217">
        <f>ROUND(I472*H472,2)</f>
        <v>0</v>
      </c>
      <c r="BL472" s="18" t="s">
        <v>225</v>
      </c>
      <c r="BM472" s="216" t="s">
        <v>981</v>
      </c>
    </row>
    <row r="473" spans="1:47" s="2" customFormat="1" ht="12">
      <c r="A473" s="39"/>
      <c r="B473" s="40"/>
      <c r="C473" s="41"/>
      <c r="D473" s="251" t="s">
        <v>156</v>
      </c>
      <c r="E473" s="41"/>
      <c r="F473" s="252" t="s">
        <v>982</v>
      </c>
      <c r="G473" s="41"/>
      <c r="H473" s="41"/>
      <c r="I473" s="253"/>
      <c r="J473" s="41"/>
      <c r="K473" s="41"/>
      <c r="L473" s="45"/>
      <c r="M473" s="254"/>
      <c r="N473" s="255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156</v>
      </c>
      <c r="AU473" s="18" t="s">
        <v>85</v>
      </c>
    </row>
    <row r="474" spans="1:51" s="14" customFormat="1" ht="12">
      <c r="A474" s="14"/>
      <c r="B474" s="229"/>
      <c r="C474" s="230"/>
      <c r="D474" s="220" t="s">
        <v>145</v>
      </c>
      <c r="E474" s="231" t="s">
        <v>19</v>
      </c>
      <c r="F474" s="232" t="s">
        <v>983</v>
      </c>
      <c r="G474" s="230"/>
      <c r="H474" s="233">
        <v>2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39" t="s">
        <v>145</v>
      </c>
      <c r="AU474" s="239" t="s">
        <v>85</v>
      </c>
      <c r="AV474" s="14" t="s">
        <v>85</v>
      </c>
      <c r="AW474" s="14" t="s">
        <v>34</v>
      </c>
      <c r="AX474" s="14" t="s">
        <v>83</v>
      </c>
      <c r="AY474" s="239" t="s">
        <v>132</v>
      </c>
    </row>
    <row r="475" spans="1:65" s="2" customFormat="1" ht="24.15" customHeight="1">
      <c r="A475" s="39"/>
      <c r="B475" s="40"/>
      <c r="C475" s="205" t="s">
        <v>984</v>
      </c>
      <c r="D475" s="205" t="s">
        <v>135</v>
      </c>
      <c r="E475" s="206" t="s">
        <v>985</v>
      </c>
      <c r="F475" s="207" t="s">
        <v>986</v>
      </c>
      <c r="G475" s="208" t="s">
        <v>774</v>
      </c>
      <c r="H475" s="266"/>
      <c r="I475" s="210"/>
      <c r="J475" s="211">
        <f>ROUND(I475*H475,2)</f>
        <v>0</v>
      </c>
      <c r="K475" s="207" t="s">
        <v>154</v>
      </c>
      <c r="L475" s="45"/>
      <c r="M475" s="212" t="s">
        <v>19</v>
      </c>
      <c r="N475" s="213" t="s">
        <v>46</v>
      </c>
      <c r="O475" s="85"/>
      <c r="P475" s="214">
        <f>O475*H475</f>
        <v>0</v>
      </c>
      <c r="Q475" s="214">
        <v>0</v>
      </c>
      <c r="R475" s="214">
        <f>Q475*H475</f>
        <v>0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225</v>
      </c>
      <c r="AT475" s="216" t="s">
        <v>135</v>
      </c>
      <c r="AU475" s="216" t="s">
        <v>85</v>
      </c>
      <c r="AY475" s="18" t="s">
        <v>132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83</v>
      </c>
      <c r="BK475" s="217">
        <f>ROUND(I475*H475,2)</f>
        <v>0</v>
      </c>
      <c r="BL475" s="18" t="s">
        <v>225</v>
      </c>
      <c r="BM475" s="216" t="s">
        <v>987</v>
      </c>
    </row>
    <row r="476" spans="1:47" s="2" customFormat="1" ht="12">
      <c r="A476" s="39"/>
      <c r="B476" s="40"/>
      <c r="C476" s="41"/>
      <c r="D476" s="251" t="s">
        <v>156</v>
      </c>
      <c r="E476" s="41"/>
      <c r="F476" s="252" t="s">
        <v>988</v>
      </c>
      <c r="G476" s="41"/>
      <c r="H476" s="41"/>
      <c r="I476" s="253"/>
      <c r="J476" s="41"/>
      <c r="K476" s="41"/>
      <c r="L476" s="45"/>
      <c r="M476" s="254"/>
      <c r="N476" s="255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156</v>
      </c>
      <c r="AU476" s="18" t="s">
        <v>85</v>
      </c>
    </row>
    <row r="477" spans="1:63" s="12" customFormat="1" ht="22.8" customHeight="1">
      <c r="A477" s="12"/>
      <c r="B477" s="189"/>
      <c r="C477" s="190"/>
      <c r="D477" s="191" t="s">
        <v>74</v>
      </c>
      <c r="E477" s="203" t="s">
        <v>989</v>
      </c>
      <c r="F477" s="203" t="s">
        <v>990</v>
      </c>
      <c r="G477" s="190"/>
      <c r="H477" s="190"/>
      <c r="I477" s="193"/>
      <c r="J477" s="204">
        <f>BK477</f>
        <v>0</v>
      </c>
      <c r="K477" s="190"/>
      <c r="L477" s="195"/>
      <c r="M477" s="196"/>
      <c r="N477" s="197"/>
      <c r="O477" s="197"/>
      <c r="P477" s="198">
        <f>SUM(P478:P484)</f>
        <v>0</v>
      </c>
      <c r="Q477" s="197"/>
      <c r="R477" s="198">
        <f>SUM(R478:R484)</f>
        <v>0.028975</v>
      </c>
      <c r="S477" s="197"/>
      <c r="T477" s="199">
        <f>SUM(T478:T484)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00" t="s">
        <v>85</v>
      </c>
      <c r="AT477" s="201" t="s">
        <v>74</v>
      </c>
      <c r="AU477" s="201" t="s">
        <v>83</v>
      </c>
      <c r="AY477" s="200" t="s">
        <v>132</v>
      </c>
      <c r="BK477" s="202">
        <f>SUM(BK478:BK484)</f>
        <v>0</v>
      </c>
    </row>
    <row r="478" spans="1:65" s="2" customFormat="1" ht="16.5" customHeight="1">
      <c r="A478" s="39"/>
      <c r="B478" s="40"/>
      <c r="C478" s="205" t="s">
        <v>991</v>
      </c>
      <c r="D478" s="205" t="s">
        <v>135</v>
      </c>
      <c r="E478" s="206" t="s">
        <v>992</v>
      </c>
      <c r="F478" s="207" t="s">
        <v>993</v>
      </c>
      <c r="G478" s="208" t="s">
        <v>143</v>
      </c>
      <c r="H478" s="209">
        <v>47.5</v>
      </c>
      <c r="I478" s="210"/>
      <c r="J478" s="211">
        <f>ROUND(I478*H478,2)</f>
        <v>0</v>
      </c>
      <c r="K478" s="207" t="s">
        <v>154</v>
      </c>
      <c r="L478" s="45"/>
      <c r="M478" s="212" t="s">
        <v>19</v>
      </c>
      <c r="N478" s="213" t="s">
        <v>46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225</v>
      </c>
      <c r="AT478" s="216" t="s">
        <v>135</v>
      </c>
      <c r="AU478" s="216" t="s">
        <v>85</v>
      </c>
      <c r="AY478" s="18" t="s">
        <v>132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83</v>
      </c>
      <c r="BK478" s="217">
        <f>ROUND(I478*H478,2)</f>
        <v>0</v>
      </c>
      <c r="BL478" s="18" t="s">
        <v>225</v>
      </c>
      <c r="BM478" s="216" t="s">
        <v>994</v>
      </c>
    </row>
    <row r="479" spans="1:47" s="2" customFormat="1" ht="12">
      <c r="A479" s="39"/>
      <c r="B479" s="40"/>
      <c r="C479" s="41"/>
      <c r="D479" s="251" t="s">
        <v>156</v>
      </c>
      <c r="E479" s="41"/>
      <c r="F479" s="252" t="s">
        <v>995</v>
      </c>
      <c r="G479" s="41"/>
      <c r="H479" s="41"/>
      <c r="I479" s="253"/>
      <c r="J479" s="41"/>
      <c r="K479" s="41"/>
      <c r="L479" s="45"/>
      <c r="M479" s="254"/>
      <c r="N479" s="255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156</v>
      </c>
      <c r="AU479" s="18" t="s">
        <v>85</v>
      </c>
    </row>
    <row r="480" spans="1:51" s="14" customFormat="1" ht="12">
      <c r="A480" s="14"/>
      <c r="B480" s="229"/>
      <c r="C480" s="230"/>
      <c r="D480" s="220" t="s">
        <v>145</v>
      </c>
      <c r="E480" s="231" t="s">
        <v>19</v>
      </c>
      <c r="F480" s="232" t="s">
        <v>996</v>
      </c>
      <c r="G480" s="230"/>
      <c r="H480" s="233">
        <v>47.5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9" t="s">
        <v>145</v>
      </c>
      <c r="AU480" s="239" t="s">
        <v>85</v>
      </c>
      <c r="AV480" s="14" t="s">
        <v>85</v>
      </c>
      <c r="AW480" s="14" t="s">
        <v>34</v>
      </c>
      <c r="AX480" s="14" t="s">
        <v>83</v>
      </c>
      <c r="AY480" s="239" t="s">
        <v>132</v>
      </c>
    </row>
    <row r="481" spans="1:65" s="2" customFormat="1" ht="24.15" customHeight="1">
      <c r="A481" s="39"/>
      <c r="B481" s="40"/>
      <c r="C481" s="205" t="s">
        <v>997</v>
      </c>
      <c r="D481" s="205" t="s">
        <v>135</v>
      </c>
      <c r="E481" s="206" t="s">
        <v>998</v>
      </c>
      <c r="F481" s="207" t="s">
        <v>999</v>
      </c>
      <c r="G481" s="208" t="s">
        <v>143</v>
      </c>
      <c r="H481" s="209">
        <v>47.5</v>
      </c>
      <c r="I481" s="210"/>
      <c r="J481" s="211">
        <f>ROUND(I481*H481,2)</f>
        <v>0</v>
      </c>
      <c r="K481" s="207" t="s">
        <v>154</v>
      </c>
      <c r="L481" s="45"/>
      <c r="M481" s="212" t="s">
        <v>19</v>
      </c>
      <c r="N481" s="213" t="s">
        <v>46</v>
      </c>
      <c r="O481" s="85"/>
      <c r="P481" s="214">
        <f>O481*H481</f>
        <v>0</v>
      </c>
      <c r="Q481" s="214">
        <v>0.0002</v>
      </c>
      <c r="R481" s="214">
        <f>Q481*H481</f>
        <v>0.0095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225</v>
      </c>
      <c r="AT481" s="216" t="s">
        <v>135</v>
      </c>
      <c r="AU481" s="216" t="s">
        <v>85</v>
      </c>
      <c r="AY481" s="18" t="s">
        <v>132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83</v>
      </c>
      <c r="BK481" s="217">
        <f>ROUND(I481*H481,2)</f>
        <v>0</v>
      </c>
      <c r="BL481" s="18" t="s">
        <v>225</v>
      </c>
      <c r="BM481" s="216" t="s">
        <v>1000</v>
      </c>
    </row>
    <row r="482" spans="1:47" s="2" customFormat="1" ht="12">
      <c r="A482" s="39"/>
      <c r="B482" s="40"/>
      <c r="C482" s="41"/>
      <c r="D482" s="251" t="s">
        <v>156</v>
      </c>
      <c r="E482" s="41"/>
      <c r="F482" s="252" t="s">
        <v>1001</v>
      </c>
      <c r="G482" s="41"/>
      <c r="H482" s="41"/>
      <c r="I482" s="253"/>
      <c r="J482" s="41"/>
      <c r="K482" s="41"/>
      <c r="L482" s="45"/>
      <c r="M482" s="254"/>
      <c r="N482" s="255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156</v>
      </c>
      <c r="AU482" s="18" t="s">
        <v>85</v>
      </c>
    </row>
    <row r="483" spans="1:65" s="2" customFormat="1" ht="24.15" customHeight="1">
      <c r="A483" s="39"/>
      <c r="B483" s="40"/>
      <c r="C483" s="205" t="s">
        <v>1002</v>
      </c>
      <c r="D483" s="205" t="s">
        <v>135</v>
      </c>
      <c r="E483" s="206" t="s">
        <v>1003</v>
      </c>
      <c r="F483" s="207" t="s">
        <v>1004</v>
      </c>
      <c r="G483" s="208" t="s">
        <v>143</v>
      </c>
      <c r="H483" s="209">
        <v>47.5</v>
      </c>
      <c r="I483" s="210"/>
      <c r="J483" s="211">
        <f>ROUND(I483*H483,2)</f>
        <v>0</v>
      </c>
      <c r="K483" s="207" t="s">
        <v>154</v>
      </c>
      <c r="L483" s="45"/>
      <c r="M483" s="212" t="s">
        <v>19</v>
      </c>
      <c r="N483" s="213" t="s">
        <v>46</v>
      </c>
      <c r="O483" s="85"/>
      <c r="P483" s="214">
        <f>O483*H483</f>
        <v>0</v>
      </c>
      <c r="Q483" s="214">
        <v>0.00041</v>
      </c>
      <c r="R483" s="214">
        <f>Q483*H483</f>
        <v>0.019475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225</v>
      </c>
      <c r="AT483" s="216" t="s">
        <v>135</v>
      </c>
      <c r="AU483" s="216" t="s">
        <v>85</v>
      </c>
      <c r="AY483" s="18" t="s">
        <v>132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225</v>
      </c>
      <c r="BM483" s="216" t="s">
        <v>1005</v>
      </c>
    </row>
    <row r="484" spans="1:47" s="2" customFormat="1" ht="12">
      <c r="A484" s="39"/>
      <c r="B484" s="40"/>
      <c r="C484" s="41"/>
      <c r="D484" s="251" t="s">
        <v>156</v>
      </c>
      <c r="E484" s="41"/>
      <c r="F484" s="252" t="s">
        <v>1006</v>
      </c>
      <c r="G484" s="41"/>
      <c r="H484" s="41"/>
      <c r="I484" s="253"/>
      <c r="J484" s="41"/>
      <c r="K484" s="41"/>
      <c r="L484" s="45"/>
      <c r="M484" s="254"/>
      <c r="N484" s="255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156</v>
      </c>
      <c r="AU484" s="18" t="s">
        <v>85</v>
      </c>
    </row>
    <row r="485" spans="1:63" s="12" customFormat="1" ht="22.8" customHeight="1">
      <c r="A485" s="12"/>
      <c r="B485" s="189"/>
      <c r="C485" s="190"/>
      <c r="D485" s="191" t="s">
        <v>74</v>
      </c>
      <c r="E485" s="203" t="s">
        <v>1007</v>
      </c>
      <c r="F485" s="203" t="s">
        <v>1008</v>
      </c>
      <c r="G485" s="190"/>
      <c r="H485" s="190"/>
      <c r="I485" s="193"/>
      <c r="J485" s="204">
        <f>BK485</f>
        <v>0</v>
      </c>
      <c r="K485" s="190"/>
      <c r="L485" s="195"/>
      <c r="M485" s="196"/>
      <c r="N485" s="197"/>
      <c r="O485" s="197"/>
      <c r="P485" s="198">
        <f>SUM(P486:P518)</f>
        <v>0</v>
      </c>
      <c r="Q485" s="197"/>
      <c r="R485" s="198">
        <f>SUM(R486:R518)</f>
        <v>0.09727852000000001</v>
      </c>
      <c r="S485" s="197"/>
      <c r="T485" s="199">
        <f>SUM(T486:T518)</f>
        <v>0.00079949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0" t="s">
        <v>85</v>
      </c>
      <c r="AT485" s="201" t="s">
        <v>74</v>
      </c>
      <c r="AU485" s="201" t="s">
        <v>83</v>
      </c>
      <c r="AY485" s="200" t="s">
        <v>132</v>
      </c>
      <c r="BK485" s="202">
        <f>SUM(BK486:BK518)</f>
        <v>0</v>
      </c>
    </row>
    <row r="486" spans="1:65" s="2" customFormat="1" ht="16.5" customHeight="1">
      <c r="A486" s="39"/>
      <c r="B486" s="40"/>
      <c r="C486" s="205" t="s">
        <v>1009</v>
      </c>
      <c r="D486" s="205" t="s">
        <v>135</v>
      </c>
      <c r="E486" s="206" t="s">
        <v>1010</v>
      </c>
      <c r="F486" s="207" t="s">
        <v>1011</v>
      </c>
      <c r="G486" s="208" t="s">
        <v>143</v>
      </c>
      <c r="H486" s="209">
        <v>141.116</v>
      </c>
      <c r="I486" s="210"/>
      <c r="J486" s="211">
        <f>ROUND(I486*H486,2)</f>
        <v>0</v>
      </c>
      <c r="K486" s="207" t="s">
        <v>154</v>
      </c>
      <c r="L486" s="45"/>
      <c r="M486" s="212" t="s">
        <v>19</v>
      </c>
      <c r="N486" s="213" t="s">
        <v>46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225</v>
      </c>
      <c r="AT486" s="216" t="s">
        <v>135</v>
      </c>
      <c r="AU486" s="216" t="s">
        <v>85</v>
      </c>
      <c r="AY486" s="18" t="s">
        <v>132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83</v>
      </c>
      <c r="BK486" s="217">
        <f>ROUND(I486*H486,2)</f>
        <v>0</v>
      </c>
      <c r="BL486" s="18" t="s">
        <v>225</v>
      </c>
      <c r="BM486" s="216" t="s">
        <v>1012</v>
      </c>
    </row>
    <row r="487" spans="1:47" s="2" customFormat="1" ht="12">
      <c r="A487" s="39"/>
      <c r="B487" s="40"/>
      <c r="C487" s="41"/>
      <c r="D487" s="251" t="s">
        <v>156</v>
      </c>
      <c r="E487" s="41"/>
      <c r="F487" s="252" t="s">
        <v>1013</v>
      </c>
      <c r="G487" s="41"/>
      <c r="H487" s="41"/>
      <c r="I487" s="253"/>
      <c r="J487" s="41"/>
      <c r="K487" s="41"/>
      <c r="L487" s="45"/>
      <c r="M487" s="254"/>
      <c r="N487" s="255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156</v>
      </c>
      <c r="AU487" s="18" t="s">
        <v>85</v>
      </c>
    </row>
    <row r="488" spans="1:51" s="14" customFormat="1" ht="12">
      <c r="A488" s="14"/>
      <c r="B488" s="229"/>
      <c r="C488" s="230"/>
      <c r="D488" s="220" t="s">
        <v>145</v>
      </c>
      <c r="E488" s="231" t="s">
        <v>19</v>
      </c>
      <c r="F488" s="232" t="s">
        <v>1014</v>
      </c>
      <c r="G488" s="230"/>
      <c r="H488" s="233">
        <v>62.926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39" t="s">
        <v>145</v>
      </c>
      <c r="AU488" s="239" t="s">
        <v>85</v>
      </c>
      <c r="AV488" s="14" t="s">
        <v>85</v>
      </c>
      <c r="AW488" s="14" t="s">
        <v>34</v>
      </c>
      <c r="AX488" s="14" t="s">
        <v>75</v>
      </c>
      <c r="AY488" s="239" t="s">
        <v>132</v>
      </c>
    </row>
    <row r="489" spans="1:51" s="14" customFormat="1" ht="12">
      <c r="A489" s="14"/>
      <c r="B489" s="229"/>
      <c r="C489" s="230"/>
      <c r="D489" s="220" t="s">
        <v>145</v>
      </c>
      <c r="E489" s="231" t="s">
        <v>19</v>
      </c>
      <c r="F489" s="232" t="s">
        <v>1015</v>
      </c>
      <c r="G489" s="230"/>
      <c r="H489" s="233">
        <v>78.19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39" t="s">
        <v>145</v>
      </c>
      <c r="AU489" s="239" t="s">
        <v>85</v>
      </c>
      <c r="AV489" s="14" t="s">
        <v>85</v>
      </c>
      <c r="AW489" s="14" t="s">
        <v>34</v>
      </c>
      <c r="AX489" s="14" t="s">
        <v>75</v>
      </c>
      <c r="AY489" s="239" t="s">
        <v>132</v>
      </c>
    </row>
    <row r="490" spans="1:51" s="15" customFormat="1" ht="12">
      <c r="A490" s="15"/>
      <c r="B490" s="240"/>
      <c r="C490" s="241"/>
      <c r="D490" s="220" t="s">
        <v>145</v>
      </c>
      <c r="E490" s="242" t="s">
        <v>19</v>
      </c>
      <c r="F490" s="243" t="s">
        <v>149</v>
      </c>
      <c r="G490" s="241"/>
      <c r="H490" s="244">
        <v>141.11599999999999</v>
      </c>
      <c r="I490" s="245"/>
      <c r="J490" s="241"/>
      <c r="K490" s="241"/>
      <c r="L490" s="246"/>
      <c r="M490" s="247"/>
      <c r="N490" s="248"/>
      <c r="O490" s="248"/>
      <c r="P490" s="248"/>
      <c r="Q490" s="248"/>
      <c r="R490" s="248"/>
      <c r="S490" s="248"/>
      <c r="T490" s="249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0" t="s">
        <v>145</v>
      </c>
      <c r="AU490" s="250" t="s">
        <v>85</v>
      </c>
      <c r="AV490" s="15" t="s">
        <v>139</v>
      </c>
      <c r="AW490" s="15" t="s">
        <v>34</v>
      </c>
      <c r="AX490" s="15" t="s">
        <v>83</v>
      </c>
      <c r="AY490" s="250" t="s">
        <v>132</v>
      </c>
    </row>
    <row r="491" spans="1:65" s="2" customFormat="1" ht="16.5" customHeight="1">
      <c r="A491" s="39"/>
      <c r="B491" s="40"/>
      <c r="C491" s="205" t="s">
        <v>1016</v>
      </c>
      <c r="D491" s="205" t="s">
        <v>135</v>
      </c>
      <c r="E491" s="206" t="s">
        <v>1017</v>
      </c>
      <c r="F491" s="207" t="s">
        <v>1018</v>
      </c>
      <c r="G491" s="208" t="s">
        <v>143</v>
      </c>
      <c r="H491" s="209">
        <v>2.579</v>
      </c>
      <c r="I491" s="210"/>
      <c r="J491" s="211">
        <f>ROUND(I491*H491,2)</f>
        <v>0</v>
      </c>
      <c r="K491" s="207" t="s">
        <v>154</v>
      </c>
      <c r="L491" s="45"/>
      <c r="M491" s="212" t="s">
        <v>19</v>
      </c>
      <c r="N491" s="213" t="s">
        <v>46</v>
      </c>
      <c r="O491" s="85"/>
      <c r="P491" s="214">
        <f>O491*H491</f>
        <v>0</v>
      </c>
      <c r="Q491" s="214">
        <v>0.001</v>
      </c>
      <c r="R491" s="214">
        <f>Q491*H491</f>
        <v>0.002579</v>
      </c>
      <c r="S491" s="214">
        <v>0.00031</v>
      </c>
      <c r="T491" s="215">
        <f>S491*H491</f>
        <v>0.00079949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225</v>
      </c>
      <c r="AT491" s="216" t="s">
        <v>135</v>
      </c>
      <c r="AU491" s="216" t="s">
        <v>85</v>
      </c>
      <c r="AY491" s="18" t="s">
        <v>132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83</v>
      </c>
      <c r="BK491" s="217">
        <f>ROUND(I491*H491,2)</f>
        <v>0</v>
      </c>
      <c r="BL491" s="18" t="s">
        <v>225</v>
      </c>
      <c r="BM491" s="216" t="s">
        <v>1019</v>
      </c>
    </row>
    <row r="492" spans="1:47" s="2" customFormat="1" ht="12">
      <c r="A492" s="39"/>
      <c r="B492" s="40"/>
      <c r="C492" s="41"/>
      <c r="D492" s="251" t="s">
        <v>156</v>
      </c>
      <c r="E492" s="41"/>
      <c r="F492" s="252" t="s">
        <v>1020</v>
      </c>
      <c r="G492" s="41"/>
      <c r="H492" s="41"/>
      <c r="I492" s="253"/>
      <c r="J492" s="41"/>
      <c r="K492" s="41"/>
      <c r="L492" s="45"/>
      <c r="M492" s="254"/>
      <c r="N492" s="255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156</v>
      </c>
      <c r="AU492" s="18" t="s">
        <v>85</v>
      </c>
    </row>
    <row r="493" spans="1:51" s="13" customFormat="1" ht="12">
      <c r="A493" s="13"/>
      <c r="B493" s="218"/>
      <c r="C493" s="219"/>
      <c r="D493" s="220" t="s">
        <v>145</v>
      </c>
      <c r="E493" s="221" t="s">
        <v>19</v>
      </c>
      <c r="F493" s="222" t="s">
        <v>1021</v>
      </c>
      <c r="G493" s="219"/>
      <c r="H493" s="221" t="s">
        <v>19</v>
      </c>
      <c r="I493" s="223"/>
      <c r="J493" s="219"/>
      <c r="K493" s="219"/>
      <c r="L493" s="224"/>
      <c r="M493" s="225"/>
      <c r="N493" s="226"/>
      <c r="O493" s="226"/>
      <c r="P493" s="226"/>
      <c r="Q493" s="226"/>
      <c r="R493" s="226"/>
      <c r="S493" s="226"/>
      <c r="T493" s="22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8" t="s">
        <v>145</v>
      </c>
      <c r="AU493" s="228" t="s">
        <v>85</v>
      </c>
      <c r="AV493" s="13" t="s">
        <v>83</v>
      </c>
      <c r="AW493" s="13" t="s">
        <v>34</v>
      </c>
      <c r="AX493" s="13" t="s">
        <v>75</v>
      </c>
      <c r="AY493" s="228" t="s">
        <v>132</v>
      </c>
    </row>
    <row r="494" spans="1:51" s="14" customFormat="1" ht="12">
      <c r="A494" s="14"/>
      <c r="B494" s="229"/>
      <c r="C494" s="230"/>
      <c r="D494" s="220" t="s">
        <v>145</v>
      </c>
      <c r="E494" s="231" t="s">
        <v>19</v>
      </c>
      <c r="F494" s="232" t="s">
        <v>1022</v>
      </c>
      <c r="G494" s="230"/>
      <c r="H494" s="233">
        <v>2.579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39" t="s">
        <v>145</v>
      </c>
      <c r="AU494" s="239" t="s">
        <v>85</v>
      </c>
      <c r="AV494" s="14" t="s">
        <v>85</v>
      </c>
      <c r="AW494" s="14" t="s">
        <v>34</v>
      </c>
      <c r="AX494" s="14" t="s">
        <v>83</v>
      </c>
      <c r="AY494" s="239" t="s">
        <v>132</v>
      </c>
    </row>
    <row r="495" spans="1:65" s="2" customFormat="1" ht="16.5" customHeight="1">
      <c r="A495" s="39"/>
      <c r="B495" s="40"/>
      <c r="C495" s="205" t="s">
        <v>1023</v>
      </c>
      <c r="D495" s="205" t="s">
        <v>135</v>
      </c>
      <c r="E495" s="206" t="s">
        <v>1024</v>
      </c>
      <c r="F495" s="207" t="s">
        <v>1025</v>
      </c>
      <c r="G495" s="208" t="s">
        <v>143</v>
      </c>
      <c r="H495" s="209">
        <v>2.579</v>
      </c>
      <c r="I495" s="210"/>
      <c r="J495" s="211">
        <f>ROUND(I495*H495,2)</f>
        <v>0</v>
      </c>
      <c r="K495" s="207" t="s">
        <v>154</v>
      </c>
      <c r="L495" s="45"/>
      <c r="M495" s="212" t="s">
        <v>19</v>
      </c>
      <c r="N495" s="213" t="s">
        <v>46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225</v>
      </c>
      <c r="AT495" s="216" t="s">
        <v>135</v>
      </c>
      <c r="AU495" s="216" t="s">
        <v>85</v>
      </c>
      <c r="AY495" s="18" t="s">
        <v>132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83</v>
      </c>
      <c r="BK495" s="217">
        <f>ROUND(I495*H495,2)</f>
        <v>0</v>
      </c>
      <c r="BL495" s="18" t="s">
        <v>225</v>
      </c>
      <c r="BM495" s="216" t="s">
        <v>1026</v>
      </c>
    </row>
    <row r="496" spans="1:47" s="2" customFormat="1" ht="12">
      <c r="A496" s="39"/>
      <c r="B496" s="40"/>
      <c r="C496" s="41"/>
      <c r="D496" s="251" t="s">
        <v>156</v>
      </c>
      <c r="E496" s="41"/>
      <c r="F496" s="252" t="s">
        <v>1027</v>
      </c>
      <c r="G496" s="41"/>
      <c r="H496" s="41"/>
      <c r="I496" s="253"/>
      <c r="J496" s="41"/>
      <c r="K496" s="41"/>
      <c r="L496" s="45"/>
      <c r="M496" s="254"/>
      <c r="N496" s="255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156</v>
      </c>
      <c r="AU496" s="18" t="s">
        <v>85</v>
      </c>
    </row>
    <row r="497" spans="1:65" s="2" customFormat="1" ht="16.5" customHeight="1">
      <c r="A497" s="39"/>
      <c r="B497" s="40"/>
      <c r="C497" s="205" t="s">
        <v>1028</v>
      </c>
      <c r="D497" s="205" t="s">
        <v>135</v>
      </c>
      <c r="E497" s="206" t="s">
        <v>1029</v>
      </c>
      <c r="F497" s="207" t="s">
        <v>1030</v>
      </c>
      <c r="G497" s="208" t="s">
        <v>143</v>
      </c>
      <c r="H497" s="209">
        <v>67.466</v>
      </c>
      <c r="I497" s="210"/>
      <c r="J497" s="211">
        <f>ROUND(I497*H497,2)</f>
        <v>0</v>
      </c>
      <c r="K497" s="207" t="s">
        <v>154</v>
      </c>
      <c r="L497" s="45"/>
      <c r="M497" s="212" t="s">
        <v>19</v>
      </c>
      <c r="N497" s="213" t="s">
        <v>46</v>
      </c>
      <c r="O497" s="85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225</v>
      </c>
      <c r="AT497" s="216" t="s">
        <v>135</v>
      </c>
      <c r="AU497" s="216" t="s">
        <v>85</v>
      </c>
      <c r="AY497" s="18" t="s">
        <v>132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83</v>
      </c>
      <c r="BK497" s="217">
        <f>ROUND(I497*H497,2)</f>
        <v>0</v>
      </c>
      <c r="BL497" s="18" t="s">
        <v>225</v>
      </c>
      <c r="BM497" s="216" t="s">
        <v>1031</v>
      </c>
    </row>
    <row r="498" spans="1:47" s="2" customFormat="1" ht="12">
      <c r="A498" s="39"/>
      <c r="B498" s="40"/>
      <c r="C498" s="41"/>
      <c r="D498" s="251" t="s">
        <v>156</v>
      </c>
      <c r="E498" s="41"/>
      <c r="F498" s="252" t="s">
        <v>1032</v>
      </c>
      <c r="G498" s="41"/>
      <c r="H498" s="41"/>
      <c r="I498" s="253"/>
      <c r="J498" s="41"/>
      <c r="K498" s="41"/>
      <c r="L498" s="45"/>
      <c r="M498" s="254"/>
      <c r="N498" s="255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156</v>
      </c>
      <c r="AU498" s="18" t="s">
        <v>85</v>
      </c>
    </row>
    <row r="499" spans="1:51" s="13" customFormat="1" ht="12">
      <c r="A499" s="13"/>
      <c r="B499" s="218"/>
      <c r="C499" s="219"/>
      <c r="D499" s="220" t="s">
        <v>145</v>
      </c>
      <c r="E499" s="221" t="s">
        <v>19</v>
      </c>
      <c r="F499" s="222" t="s">
        <v>1033</v>
      </c>
      <c r="G499" s="219"/>
      <c r="H499" s="221" t="s">
        <v>19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8" t="s">
        <v>145</v>
      </c>
      <c r="AU499" s="228" t="s">
        <v>85</v>
      </c>
      <c r="AV499" s="13" t="s">
        <v>83</v>
      </c>
      <c r="AW499" s="13" t="s">
        <v>34</v>
      </c>
      <c r="AX499" s="13" t="s">
        <v>75</v>
      </c>
      <c r="AY499" s="228" t="s">
        <v>132</v>
      </c>
    </row>
    <row r="500" spans="1:51" s="14" customFormat="1" ht="12">
      <c r="A500" s="14"/>
      <c r="B500" s="229"/>
      <c r="C500" s="230"/>
      <c r="D500" s="220" t="s">
        <v>145</v>
      </c>
      <c r="E500" s="231" t="s">
        <v>19</v>
      </c>
      <c r="F500" s="232" t="s">
        <v>1034</v>
      </c>
      <c r="G500" s="230"/>
      <c r="H500" s="233">
        <v>67.466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39" t="s">
        <v>145</v>
      </c>
      <c r="AU500" s="239" t="s">
        <v>85</v>
      </c>
      <c r="AV500" s="14" t="s">
        <v>85</v>
      </c>
      <c r="AW500" s="14" t="s">
        <v>34</v>
      </c>
      <c r="AX500" s="14" t="s">
        <v>83</v>
      </c>
      <c r="AY500" s="239" t="s">
        <v>132</v>
      </c>
    </row>
    <row r="501" spans="1:65" s="2" customFormat="1" ht="16.5" customHeight="1">
      <c r="A501" s="39"/>
      <c r="B501" s="40"/>
      <c r="C501" s="256" t="s">
        <v>1035</v>
      </c>
      <c r="D501" s="256" t="s">
        <v>192</v>
      </c>
      <c r="E501" s="257" t="s">
        <v>1036</v>
      </c>
      <c r="F501" s="258" t="s">
        <v>1037</v>
      </c>
      <c r="G501" s="259" t="s">
        <v>143</v>
      </c>
      <c r="H501" s="260">
        <v>10.5</v>
      </c>
      <c r="I501" s="261"/>
      <c r="J501" s="262">
        <f>ROUND(I501*H501,2)</f>
        <v>0</v>
      </c>
      <c r="K501" s="258" t="s">
        <v>19</v>
      </c>
      <c r="L501" s="263"/>
      <c r="M501" s="264" t="s">
        <v>19</v>
      </c>
      <c r="N501" s="265" t="s">
        <v>46</v>
      </c>
      <c r="O501" s="85"/>
      <c r="P501" s="214">
        <f>O501*H501</f>
        <v>0</v>
      </c>
      <c r="Q501" s="214">
        <v>0.00045</v>
      </c>
      <c r="R501" s="214">
        <f>Q501*H501</f>
        <v>0.004725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323</v>
      </c>
      <c r="AT501" s="216" t="s">
        <v>192</v>
      </c>
      <c r="AU501" s="216" t="s">
        <v>85</v>
      </c>
      <c r="AY501" s="18" t="s">
        <v>132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83</v>
      </c>
      <c r="BK501" s="217">
        <f>ROUND(I501*H501,2)</f>
        <v>0</v>
      </c>
      <c r="BL501" s="18" t="s">
        <v>225</v>
      </c>
      <c r="BM501" s="216" t="s">
        <v>1038</v>
      </c>
    </row>
    <row r="502" spans="1:51" s="14" customFormat="1" ht="12">
      <c r="A502" s="14"/>
      <c r="B502" s="229"/>
      <c r="C502" s="230"/>
      <c r="D502" s="220" t="s">
        <v>145</v>
      </c>
      <c r="E502" s="230"/>
      <c r="F502" s="232" t="s">
        <v>1039</v>
      </c>
      <c r="G502" s="230"/>
      <c r="H502" s="233">
        <v>10.5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39" t="s">
        <v>145</v>
      </c>
      <c r="AU502" s="239" t="s">
        <v>85</v>
      </c>
      <c r="AV502" s="14" t="s">
        <v>85</v>
      </c>
      <c r="AW502" s="14" t="s">
        <v>4</v>
      </c>
      <c r="AX502" s="14" t="s">
        <v>83</v>
      </c>
      <c r="AY502" s="239" t="s">
        <v>132</v>
      </c>
    </row>
    <row r="503" spans="1:65" s="2" customFormat="1" ht="16.5" customHeight="1">
      <c r="A503" s="39"/>
      <c r="B503" s="40"/>
      <c r="C503" s="256" t="s">
        <v>1040</v>
      </c>
      <c r="D503" s="256" t="s">
        <v>192</v>
      </c>
      <c r="E503" s="257" t="s">
        <v>1041</v>
      </c>
      <c r="F503" s="258" t="s">
        <v>1042</v>
      </c>
      <c r="G503" s="259" t="s">
        <v>143</v>
      </c>
      <c r="H503" s="260">
        <v>63</v>
      </c>
      <c r="I503" s="261"/>
      <c r="J503" s="262">
        <f>ROUND(I503*H503,2)</f>
        <v>0</v>
      </c>
      <c r="K503" s="258" t="s">
        <v>154</v>
      </c>
      <c r="L503" s="263"/>
      <c r="M503" s="264" t="s">
        <v>19</v>
      </c>
      <c r="N503" s="265" t="s">
        <v>46</v>
      </c>
      <c r="O503" s="85"/>
      <c r="P503" s="214">
        <f>O503*H503</f>
        <v>0</v>
      </c>
      <c r="Q503" s="214">
        <v>0.00035</v>
      </c>
      <c r="R503" s="214">
        <f>Q503*H503</f>
        <v>0.02205</v>
      </c>
      <c r="S503" s="214">
        <v>0</v>
      </c>
      <c r="T503" s="21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179</v>
      </c>
      <c r="AT503" s="216" t="s">
        <v>192</v>
      </c>
      <c r="AU503" s="216" t="s">
        <v>85</v>
      </c>
      <c r="AY503" s="18" t="s">
        <v>132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83</v>
      </c>
      <c r="BK503" s="217">
        <f>ROUND(I503*H503,2)</f>
        <v>0</v>
      </c>
      <c r="BL503" s="18" t="s">
        <v>139</v>
      </c>
      <c r="BM503" s="216" t="s">
        <v>1043</v>
      </c>
    </row>
    <row r="504" spans="1:51" s="14" customFormat="1" ht="12">
      <c r="A504" s="14"/>
      <c r="B504" s="229"/>
      <c r="C504" s="230"/>
      <c r="D504" s="220" t="s">
        <v>145</v>
      </c>
      <c r="E504" s="230"/>
      <c r="F504" s="232" t="s">
        <v>1044</v>
      </c>
      <c r="G504" s="230"/>
      <c r="H504" s="233">
        <v>63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39" t="s">
        <v>145</v>
      </c>
      <c r="AU504" s="239" t="s">
        <v>85</v>
      </c>
      <c r="AV504" s="14" t="s">
        <v>85</v>
      </c>
      <c r="AW504" s="14" t="s">
        <v>4</v>
      </c>
      <c r="AX504" s="14" t="s">
        <v>83</v>
      </c>
      <c r="AY504" s="239" t="s">
        <v>132</v>
      </c>
    </row>
    <row r="505" spans="1:65" s="2" customFormat="1" ht="16.5" customHeight="1">
      <c r="A505" s="39"/>
      <c r="B505" s="40"/>
      <c r="C505" s="205" t="s">
        <v>1045</v>
      </c>
      <c r="D505" s="205" t="s">
        <v>135</v>
      </c>
      <c r="E505" s="206" t="s">
        <v>1046</v>
      </c>
      <c r="F505" s="207" t="s">
        <v>1047</v>
      </c>
      <c r="G505" s="208" t="s">
        <v>143</v>
      </c>
      <c r="H505" s="209">
        <v>62.926</v>
      </c>
      <c r="I505" s="210"/>
      <c r="J505" s="211">
        <f>ROUND(I505*H505,2)</f>
        <v>0</v>
      </c>
      <c r="K505" s="207" t="s">
        <v>154</v>
      </c>
      <c r="L505" s="45"/>
      <c r="M505" s="212" t="s">
        <v>19</v>
      </c>
      <c r="N505" s="213" t="s">
        <v>46</v>
      </c>
      <c r="O505" s="85"/>
      <c r="P505" s="214">
        <f>O505*H505</f>
        <v>0</v>
      </c>
      <c r="Q505" s="214">
        <v>0.00021</v>
      </c>
      <c r="R505" s="214">
        <f>Q505*H505</f>
        <v>0.01321446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225</v>
      </c>
      <c r="AT505" s="216" t="s">
        <v>135</v>
      </c>
      <c r="AU505" s="216" t="s">
        <v>85</v>
      </c>
      <c r="AY505" s="18" t="s">
        <v>132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83</v>
      </c>
      <c r="BK505" s="217">
        <f>ROUND(I505*H505,2)</f>
        <v>0</v>
      </c>
      <c r="BL505" s="18" t="s">
        <v>225</v>
      </c>
      <c r="BM505" s="216" t="s">
        <v>1048</v>
      </c>
    </row>
    <row r="506" spans="1:47" s="2" customFormat="1" ht="12">
      <c r="A506" s="39"/>
      <c r="B506" s="40"/>
      <c r="C506" s="41"/>
      <c r="D506" s="251" t="s">
        <v>156</v>
      </c>
      <c r="E506" s="41"/>
      <c r="F506" s="252" t="s">
        <v>1049</v>
      </c>
      <c r="G506" s="41"/>
      <c r="H506" s="41"/>
      <c r="I506" s="253"/>
      <c r="J506" s="41"/>
      <c r="K506" s="41"/>
      <c r="L506" s="45"/>
      <c r="M506" s="254"/>
      <c r="N506" s="255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156</v>
      </c>
      <c r="AU506" s="18" t="s">
        <v>85</v>
      </c>
    </row>
    <row r="507" spans="1:65" s="2" customFormat="1" ht="21.75" customHeight="1">
      <c r="A507" s="39"/>
      <c r="B507" s="40"/>
      <c r="C507" s="205" t="s">
        <v>1050</v>
      </c>
      <c r="D507" s="205" t="s">
        <v>135</v>
      </c>
      <c r="E507" s="206" t="s">
        <v>1051</v>
      </c>
      <c r="F507" s="207" t="s">
        <v>1052</v>
      </c>
      <c r="G507" s="208" t="s">
        <v>143</v>
      </c>
      <c r="H507" s="209">
        <v>78.19</v>
      </c>
      <c r="I507" s="210"/>
      <c r="J507" s="211">
        <f>ROUND(I507*H507,2)</f>
        <v>0</v>
      </c>
      <c r="K507" s="207" t="s">
        <v>154</v>
      </c>
      <c r="L507" s="45"/>
      <c r="M507" s="212" t="s">
        <v>19</v>
      </c>
      <c r="N507" s="213" t="s">
        <v>46</v>
      </c>
      <c r="O507" s="85"/>
      <c r="P507" s="214">
        <f>O507*H507</f>
        <v>0</v>
      </c>
      <c r="Q507" s="214">
        <v>0.00021</v>
      </c>
      <c r="R507" s="214">
        <f>Q507*H507</f>
        <v>0.0164199</v>
      </c>
      <c r="S507" s="214">
        <v>0</v>
      </c>
      <c r="T507" s="215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6" t="s">
        <v>225</v>
      </c>
      <c r="AT507" s="216" t="s">
        <v>135</v>
      </c>
      <c r="AU507" s="216" t="s">
        <v>85</v>
      </c>
      <c r="AY507" s="18" t="s">
        <v>132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83</v>
      </c>
      <c r="BK507" s="217">
        <f>ROUND(I507*H507,2)</f>
        <v>0</v>
      </c>
      <c r="BL507" s="18" t="s">
        <v>225</v>
      </c>
      <c r="BM507" s="216" t="s">
        <v>1053</v>
      </c>
    </row>
    <row r="508" spans="1:47" s="2" customFormat="1" ht="12">
      <c r="A508" s="39"/>
      <c r="B508" s="40"/>
      <c r="C508" s="41"/>
      <c r="D508" s="251" t="s">
        <v>156</v>
      </c>
      <c r="E508" s="41"/>
      <c r="F508" s="252" t="s">
        <v>1054</v>
      </c>
      <c r="G508" s="41"/>
      <c r="H508" s="41"/>
      <c r="I508" s="253"/>
      <c r="J508" s="41"/>
      <c r="K508" s="41"/>
      <c r="L508" s="45"/>
      <c r="M508" s="254"/>
      <c r="N508" s="255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156</v>
      </c>
      <c r="AU508" s="18" t="s">
        <v>85</v>
      </c>
    </row>
    <row r="509" spans="1:65" s="2" customFormat="1" ht="24.15" customHeight="1">
      <c r="A509" s="39"/>
      <c r="B509" s="40"/>
      <c r="C509" s="205" t="s">
        <v>1055</v>
      </c>
      <c r="D509" s="205" t="s">
        <v>135</v>
      </c>
      <c r="E509" s="206" t="s">
        <v>1056</v>
      </c>
      <c r="F509" s="207" t="s">
        <v>1057</v>
      </c>
      <c r="G509" s="208" t="s">
        <v>143</v>
      </c>
      <c r="H509" s="209">
        <v>62.926</v>
      </c>
      <c r="I509" s="210"/>
      <c r="J509" s="211">
        <f>ROUND(I509*H509,2)</f>
        <v>0</v>
      </c>
      <c r="K509" s="207" t="s">
        <v>154</v>
      </c>
      <c r="L509" s="45"/>
      <c r="M509" s="212" t="s">
        <v>19</v>
      </c>
      <c r="N509" s="213" t="s">
        <v>46</v>
      </c>
      <c r="O509" s="85"/>
      <c r="P509" s="214">
        <f>O509*H509</f>
        <v>0</v>
      </c>
      <c r="Q509" s="214">
        <v>0.00026</v>
      </c>
      <c r="R509" s="214">
        <f>Q509*H509</f>
        <v>0.01636076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225</v>
      </c>
      <c r="AT509" s="216" t="s">
        <v>135</v>
      </c>
      <c r="AU509" s="216" t="s">
        <v>85</v>
      </c>
      <c r="AY509" s="18" t="s">
        <v>132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83</v>
      </c>
      <c r="BK509" s="217">
        <f>ROUND(I509*H509,2)</f>
        <v>0</v>
      </c>
      <c r="BL509" s="18" t="s">
        <v>225</v>
      </c>
      <c r="BM509" s="216" t="s">
        <v>1058</v>
      </c>
    </row>
    <row r="510" spans="1:47" s="2" customFormat="1" ht="12">
      <c r="A510" s="39"/>
      <c r="B510" s="40"/>
      <c r="C510" s="41"/>
      <c r="D510" s="251" t="s">
        <v>156</v>
      </c>
      <c r="E510" s="41"/>
      <c r="F510" s="252" t="s">
        <v>1059</v>
      </c>
      <c r="G510" s="41"/>
      <c r="H510" s="41"/>
      <c r="I510" s="253"/>
      <c r="J510" s="41"/>
      <c r="K510" s="41"/>
      <c r="L510" s="45"/>
      <c r="M510" s="254"/>
      <c r="N510" s="255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156</v>
      </c>
      <c r="AU510" s="18" t="s">
        <v>85</v>
      </c>
    </row>
    <row r="511" spans="1:51" s="14" customFormat="1" ht="12">
      <c r="A511" s="14"/>
      <c r="B511" s="229"/>
      <c r="C511" s="230"/>
      <c r="D511" s="220" t="s">
        <v>145</v>
      </c>
      <c r="E511" s="231" t="s">
        <v>19</v>
      </c>
      <c r="F511" s="232" t="s">
        <v>1060</v>
      </c>
      <c r="G511" s="230"/>
      <c r="H511" s="233">
        <v>62.926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39" t="s">
        <v>145</v>
      </c>
      <c r="AU511" s="239" t="s">
        <v>85</v>
      </c>
      <c r="AV511" s="14" t="s">
        <v>85</v>
      </c>
      <c r="AW511" s="14" t="s">
        <v>34</v>
      </c>
      <c r="AX511" s="14" t="s">
        <v>83</v>
      </c>
      <c r="AY511" s="239" t="s">
        <v>132</v>
      </c>
    </row>
    <row r="512" spans="1:65" s="2" customFormat="1" ht="24.15" customHeight="1">
      <c r="A512" s="39"/>
      <c r="B512" s="40"/>
      <c r="C512" s="205" t="s">
        <v>1061</v>
      </c>
      <c r="D512" s="205" t="s">
        <v>135</v>
      </c>
      <c r="E512" s="206" t="s">
        <v>1062</v>
      </c>
      <c r="F512" s="207" t="s">
        <v>1063</v>
      </c>
      <c r="G512" s="208" t="s">
        <v>143</v>
      </c>
      <c r="H512" s="209">
        <v>78.19</v>
      </c>
      <c r="I512" s="210"/>
      <c r="J512" s="211">
        <f>ROUND(I512*H512,2)</f>
        <v>0</v>
      </c>
      <c r="K512" s="207" t="s">
        <v>154</v>
      </c>
      <c r="L512" s="45"/>
      <c r="M512" s="212" t="s">
        <v>19</v>
      </c>
      <c r="N512" s="213" t="s">
        <v>46</v>
      </c>
      <c r="O512" s="85"/>
      <c r="P512" s="214">
        <f>O512*H512</f>
        <v>0</v>
      </c>
      <c r="Q512" s="214">
        <v>0.00026</v>
      </c>
      <c r="R512" s="214">
        <f>Q512*H512</f>
        <v>0.020329399999999997</v>
      </c>
      <c r="S512" s="214">
        <v>0</v>
      </c>
      <c r="T512" s="215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6" t="s">
        <v>225</v>
      </c>
      <c r="AT512" s="216" t="s">
        <v>135</v>
      </c>
      <c r="AU512" s="216" t="s">
        <v>85</v>
      </c>
      <c r="AY512" s="18" t="s">
        <v>132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18" t="s">
        <v>83</v>
      </c>
      <c r="BK512" s="217">
        <f>ROUND(I512*H512,2)</f>
        <v>0</v>
      </c>
      <c r="BL512" s="18" t="s">
        <v>225</v>
      </c>
      <c r="BM512" s="216" t="s">
        <v>1064</v>
      </c>
    </row>
    <row r="513" spans="1:47" s="2" customFormat="1" ht="12">
      <c r="A513" s="39"/>
      <c r="B513" s="40"/>
      <c r="C513" s="41"/>
      <c r="D513" s="251" t="s">
        <v>156</v>
      </c>
      <c r="E513" s="41"/>
      <c r="F513" s="252" t="s">
        <v>1065</v>
      </c>
      <c r="G513" s="41"/>
      <c r="H513" s="41"/>
      <c r="I513" s="253"/>
      <c r="J513" s="41"/>
      <c r="K513" s="41"/>
      <c r="L513" s="45"/>
      <c r="M513" s="254"/>
      <c r="N513" s="255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156</v>
      </c>
      <c r="AU513" s="18" t="s">
        <v>85</v>
      </c>
    </row>
    <row r="514" spans="1:65" s="2" customFormat="1" ht="24.15" customHeight="1">
      <c r="A514" s="39"/>
      <c r="B514" s="40"/>
      <c r="C514" s="205" t="s">
        <v>1066</v>
      </c>
      <c r="D514" s="205" t="s">
        <v>135</v>
      </c>
      <c r="E514" s="206" t="s">
        <v>1067</v>
      </c>
      <c r="F514" s="207" t="s">
        <v>1068</v>
      </c>
      <c r="G514" s="208" t="s">
        <v>138</v>
      </c>
      <c r="H514" s="209">
        <v>2</v>
      </c>
      <c r="I514" s="210"/>
      <c r="J514" s="211">
        <f>ROUND(I514*H514,2)</f>
        <v>0</v>
      </c>
      <c r="K514" s="207" t="s">
        <v>154</v>
      </c>
      <c r="L514" s="45"/>
      <c r="M514" s="212" t="s">
        <v>19</v>
      </c>
      <c r="N514" s="213" t="s">
        <v>46</v>
      </c>
      <c r="O514" s="85"/>
      <c r="P514" s="214">
        <f>O514*H514</f>
        <v>0</v>
      </c>
      <c r="Q514" s="214">
        <v>0.0008</v>
      </c>
      <c r="R514" s="214">
        <f>Q514*H514</f>
        <v>0.0016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225</v>
      </c>
      <c r="AT514" s="216" t="s">
        <v>135</v>
      </c>
      <c r="AU514" s="216" t="s">
        <v>85</v>
      </c>
      <c r="AY514" s="18" t="s">
        <v>132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83</v>
      </c>
      <c r="BK514" s="217">
        <f>ROUND(I514*H514,2)</f>
        <v>0</v>
      </c>
      <c r="BL514" s="18" t="s">
        <v>225</v>
      </c>
      <c r="BM514" s="216" t="s">
        <v>1069</v>
      </c>
    </row>
    <row r="515" spans="1:47" s="2" customFormat="1" ht="12">
      <c r="A515" s="39"/>
      <c r="B515" s="40"/>
      <c r="C515" s="41"/>
      <c r="D515" s="251" t="s">
        <v>156</v>
      </c>
      <c r="E515" s="41"/>
      <c r="F515" s="252" t="s">
        <v>1070</v>
      </c>
      <c r="G515" s="41"/>
      <c r="H515" s="41"/>
      <c r="I515" s="253"/>
      <c r="J515" s="41"/>
      <c r="K515" s="41"/>
      <c r="L515" s="45"/>
      <c r="M515" s="254"/>
      <c r="N515" s="255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156</v>
      </c>
      <c r="AU515" s="18" t="s">
        <v>85</v>
      </c>
    </row>
    <row r="516" spans="1:65" s="2" customFormat="1" ht="16.5" customHeight="1">
      <c r="A516" s="39"/>
      <c r="B516" s="40"/>
      <c r="C516" s="256" t="s">
        <v>1071</v>
      </c>
      <c r="D516" s="256" t="s">
        <v>192</v>
      </c>
      <c r="E516" s="257" t="s">
        <v>1072</v>
      </c>
      <c r="F516" s="258" t="s">
        <v>1073</v>
      </c>
      <c r="G516" s="259" t="s">
        <v>269</v>
      </c>
      <c r="H516" s="260">
        <v>1.68</v>
      </c>
      <c r="I516" s="261"/>
      <c r="J516" s="262">
        <f>ROUND(I516*H516,2)</f>
        <v>0</v>
      </c>
      <c r="K516" s="258" t="s">
        <v>19</v>
      </c>
      <c r="L516" s="263"/>
      <c r="M516" s="264" t="s">
        <v>19</v>
      </c>
      <c r="N516" s="265" t="s">
        <v>46</v>
      </c>
      <c r="O516" s="85"/>
      <c r="P516" s="214">
        <f>O516*H516</f>
        <v>0</v>
      </c>
      <c r="Q516" s="214">
        <v>0</v>
      </c>
      <c r="R516" s="214">
        <f>Q516*H516</f>
        <v>0</v>
      </c>
      <c r="S516" s="214">
        <v>0</v>
      </c>
      <c r="T516" s="215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323</v>
      </c>
      <c r="AT516" s="216" t="s">
        <v>192</v>
      </c>
      <c r="AU516" s="216" t="s">
        <v>85</v>
      </c>
      <c r="AY516" s="18" t="s">
        <v>132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83</v>
      </c>
      <c r="BK516" s="217">
        <f>ROUND(I516*H516,2)</f>
        <v>0</v>
      </c>
      <c r="BL516" s="18" t="s">
        <v>225</v>
      </c>
      <c r="BM516" s="216" t="s">
        <v>1074</v>
      </c>
    </row>
    <row r="517" spans="1:51" s="14" customFormat="1" ht="12">
      <c r="A517" s="14"/>
      <c r="B517" s="229"/>
      <c r="C517" s="230"/>
      <c r="D517" s="220" t="s">
        <v>145</v>
      </c>
      <c r="E517" s="231" t="s">
        <v>19</v>
      </c>
      <c r="F517" s="232" t="s">
        <v>1075</v>
      </c>
      <c r="G517" s="230"/>
      <c r="H517" s="233">
        <v>1.6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39" t="s">
        <v>145</v>
      </c>
      <c r="AU517" s="239" t="s">
        <v>85</v>
      </c>
      <c r="AV517" s="14" t="s">
        <v>85</v>
      </c>
      <c r="AW517" s="14" t="s">
        <v>34</v>
      </c>
      <c r="AX517" s="14" t="s">
        <v>83</v>
      </c>
      <c r="AY517" s="239" t="s">
        <v>132</v>
      </c>
    </row>
    <row r="518" spans="1:51" s="14" customFormat="1" ht="12">
      <c r="A518" s="14"/>
      <c r="B518" s="229"/>
      <c r="C518" s="230"/>
      <c r="D518" s="220" t="s">
        <v>145</v>
      </c>
      <c r="E518" s="230"/>
      <c r="F518" s="232" t="s">
        <v>1076</v>
      </c>
      <c r="G518" s="230"/>
      <c r="H518" s="233">
        <v>1.68</v>
      </c>
      <c r="I518" s="234"/>
      <c r="J518" s="230"/>
      <c r="K518" s="230"/>
      <c r="L518" s="235"/>
      <c r="M518" s="236"/>
      <c r="N518" s="237"/>
      <c r="O518" s="237"/>
      <c r="P518" s="237"/>
      <c r="Q518" s="237"/>
      <c r="R518" s="237"/>
      <c r="S518" s="237"/>
      <c r="T518" s="23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39" t="s">
        <v>145</v>
      </c>
      <c r="AU518" s="239" t="s">
        <v>85</v>
      </c>
      <c r="AV518" s="14" t="s">
        <v>85</v>
      </c>
      <c r="AW518" s="14" t="s">
        <v>4</v>
      </c>
      <c r="AX518" s="14" t="s">
        <v>83</v>
      </c>
      <c r="AY518" s="239" t="s">
        <v>132</v>
      </c>
    </row>
    <row r="519" spans="1:63" s="12" customFormat="1" ht="25.9" customHeight="1">
      <c r="A519" s="12"/>
      <c r="B519" s="189"/>
      <c r="C519" s="190"/>
      <c r="D519" s="191" t="s">
        <v>74</v>
      </c>
      <c r="E519" s="192" t="s">
        <v>1077</v>
      </c>
      <c r="F519" s="192" t="s">
        <v>1078</v>
      </c>
      <c r="G519" s="190"/>
      <c r="H519" s="190"/>
      <c r="I519" s="193"/>
      <c r="J519" s="194">
        <f>BK519</f>
        <v>0</v>
      </c>
      <c r="K519" s="190"/>
      <c r="L519" s="195"/>
      <c r="M519" s="196"/>
      <c r="N519" s="197"/>
      <c r="O519" s="197"/>
      <c r="P519" s="198">
        <f>SUM(P520:P523)</f>
        <v>0</v>
      </c>
      <c r="Q519" s="197"/>
      <c r="R519" s="198">
        <f>SUM(R520:R523)</f>
        <v>0</v>
      </c>
      <c r="S519" s="197"/>
      <c r="T519" s="199">
        <f>SUM(T520:T523)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00" t="s">
        <v>139</v>
      </c>
      <c r="AT519" s="201" t="s">
        <v>74</v>
      </c>
      <c r="AU519" s="201" t="s">
        <v>75</v>
      </c>
      <c r="AY519" s="200" t="s">
        <v>132</v>
      </c>
      <c r="BK519" s="202">
        <f>SUM(BK520:BK523)</f>
        <v>0</v>
      </c>
    </row>
    <row r="520" spans="1:65" s="2" customFormat="1" ht="16.5" customHeight="1">
      <c r="A520" s="39"/>
      <c r="B520" s="40"/>
      <c r="C520" s="205" t="s">
        <v>1079</v>
      </c>
      <c r="D520" s="205" t="s">
        <v>135</v>
      </c>
      <c r="E520" s="206" t="s">
        <v>1080</v>
      </c>
      <c r="F520" s="207" t="s">
        <v>1081</v>
      </c>
      <c r="G520" s="208" t="s">
        <v>1082</v>
      </c>
      <c r="H520" s="209">
        <v>8</v>
      </c>
      <c r="I520" s="210"/>
      <c r="J520" s="211">
        <f>ROUND(I520*H520,2)</f>
        <v>0</v>
      </c>
      <c r="K520" s="207" t="s">
        <v>154</v>
      </c>
      <c r="L520" s="45"/>
      <c r="M520" s="212" t="s">
        <v>19</v>
      </c>
      <c r="N520" s="213" t="s">
        <v>46</v>
      </c>
      <c r="O520" s="85"/>
      <c r="P520" s="214">
        <f>O520*H520</f>
        <v>0</v>
      </c>
      <c r="Q520" s="214">
        <v>0</v>
      </c>
      <c r="R520" s="214">
        <f>Q520*H520</f>
        <v>0</v>
      </c>
      <c r="S520" s="214">
        <v>0</v>
      </c>
      <c r="T520" s="215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1083</v>
      </c>
      <c r="AT520" s="216" t="s">
        <v>135</v>
      </c>
      <c r="AU520" s="216" t="s">
        <v>83</v>
      </c>
      <c r="AY520" s="18" t="s">
        <v>132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83</v>
      </c>
      <c r="BK520" s="217">
        <f>ROUND(I520*H520,2)</f>
        <v>0</v>
      </c>
      <c r="BL520" s="18" t="s">
        <v>1083</v>
      </c>
      <c r="BM520" s="216" t="s">
        <v>1084</v>
      </c>
    </row>
    <row r="521" spans="1:47" s="2" customFormat="1" ht="12">
      <c r="A521" s="39"/>
      <c r="B521" s="40"/>
      <c r="C521" s="41"/>
      <c r="D521" s="251" t="s">
        <v>156</v>
      </c>
      <c r="E521" s="41"/>
      <c r="F521" s="252" t="s">
        <v>1085</v>
      </c>
      <c r="G521" s="41"/>
      <c r="H521" s="41"/>
      <c r="I521" s="253"/>
      <c r="J521" s="41"/>
      <c r="K521" s="41"/>
      <c r="L521" s="45"/>
      <c r="M521" s="254"/>
      <c r="N521" s="255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156</v>
      </c>
      <c r="AU521" s="18" t="s">
        <v>83</v>
      </c>
    </row>
    <row r="522" spans="1:65" s="2" customFormat="1" ht="16.5" customHeight="1">
      <c r="A522" s="39"/>
      <c r="B522" s="40"/>
      <c r="C522" s="205" t="s">
        <v>1086</v>
      </c>
      <c r="D522" s="205" t="s">
        <v>135</v>
      </c>
      <c r="E522" s="206" t="s">
        <v>1087</v>
      </c>
      <c r="F522" s="207" t="s">
        <v>1088</v>
      </c>
      <c r="G522" s="208" t="s">
        <v>1082</v>
      </c>
      <c r="H522" s="209">
        <v>3</v>
      </c>
      <c r="I522" s="210"/>
      <c r="J522" s="211">
        <f>ROUND(I522*H522,2)</f>
        <v>0</v>
      </c>
      <c r="K522" s="207" t="s">
        <v>154</v>
      </c>
      <c r="L522" s="45"/>
      <c r="M522" s="212" t="s">
        <v>19</v>
      </c>
      <c r="N522" s="213" t="s">
        <v>46</v>
      </c>
      <c r="O522" s="85"/>
      <c r="P522" s="214">
        <f>O522*H522</f>
        <v>0</v>
      </c>
      <c r="Q522" s="214">
        <v>0</v>
      </c>
      <c r="R522" s="214">
        <f>Q522*H522</f>
        <v>0</v>
      </c>
      <c r="S522" s="214">
        <v>0</v>
      </c>
      <c r="T522" s="21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6" t="s">
        <v>1083</v>
      </c>
      <c r="AT522" s="216" t="s">
        <v>135</v>
      </c>
      <c r="AU522" s="216" t="s">
        <v>83</v>
      </c>
      <c r="AY522" s="18" t="s">
        <v>132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8" t="s">
        <v>83</v>
      </c>
      <c r="BK522" s="217">
        <f>ROUND(I522*H522,2)</f>
        <v>0</v>
      </c>
      <c r="BL522" s="18" t="s">
        <v>1083</v>
      </c>
      <c r="BM522" s="216" t="s">
        <v>1089</v>
      </c>
    </row>
    <row r="523" spans="1:47" s="2" customFormat="1" ht="12">
      <c r="A523" s="39"/>
      <c r="B523" s="40"/>
      <c r="C523" s="41"/>
      <c r="D523" s="251" t="s">
        <v>156</v>
      </c>
      <c r="E523" s="41"/>
      <c r="F523" s="252" t="s">
        <v>1090</v>
      </c>
      <c r="G523" s="41"/>
      <c r="H523" s="41"/>
      <c r="I523" s="253"/>
      <c r="J523" s="41"/>
      <c r="K523" s="41"/>
      <c r="L523" s="45"/>
      <c r="M523" s="254"/>
      <c r="N523" s="255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156</v>
      </c>
      <c r="AU523" s="18" t="s">
        <v>83</v>
      </c>
    </row>
    <row r="524" spans="1:63" s="12" customFormat="1" ht="25.9" customHeight="1">
      <c r="A524" s="12"/>
      <c r="B524" s="189"/>
      <c r="C524" s="190"/>
      <c r="D524" s="191" t="s">
        <v>74</v>
      </c>
      <c r="E524" s="192" t="s">
        <v>1091</v>
      </c>
      <c r="F524" s="192" t="s">
        <v>1092</v>
      </c>
      <c r="G524" s="190"/>
      <c r="H524" s="190"/>
      <c r="I524" s="193"/>
      <c r="J524" s="194">
        <f>BK524</f>
        <v>0</v>
      </c>
      <c r="K524" s="190"/>
      <c r="L524" s="195"/>
      <c r="M524" s="196"/>
      <c r="N524" s="197"/>
      <c r="O524" s="197"/>
      <c r="P524" s="198">
        <f>SUM(P525:P530)</f>
        <v>0</v>
      </c>
      <c r="Q524" s="197"/>
      <c r="R524" s="198">
        <f>SUM(R525:R530)</f>
        <v>0</v>
      </c>
      <c r="S524" s="197"/>
      <c r="T524" s="199">
        <f>SUM(T525:T530)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0" t="s">
        <v>139</v>
      </c>
      <c r="AT524" s="201" t="s">
        <v>74</v>
      </c>
      <c r="AU524" s="201" t="s">
        <v>75</v>
      </c>
      <c r="AY524" s="200" t="s">
        <v>132</v>
      </c>
      <c r="BK524" s="202">
        <f>SUM(BK525:BK530)</f>
        <v>0</v>
      </c>
    </row>
    <row r="525" spans="1:65" s="2" customFormat="1" ht="16.5" customHeight="1">
      <c r="A525" s="39"/>
      <c r="B525" s="40"/>
      <c r="C525" s="205" t="s">
        <v>1093</v>
      </c>
      <c r="D525" s="205" t="s">
        <v>135</v>
      </c>
      <c r="E525" s="206" t="s">
        <v>1094</v>
      </c>
      <c r="F525" s="207" t="s">
        <v>1095</v>
      </c>
      <c r="G525" s="208" t="s">
        <v>1082</v>
      </c>
      <c r="H525" s="209">
        <v>10</v>
      </c>
      <c r="I525" s="210"/>
      <c r="J525" s="211">
        <f>ROUND(I525*H525,2)</f>
        <v>0</v>
      </c>
      <c r="K525" s="207" t="s">
        <v>19</v>
      </c>
      <c r="L525" s="45"/>
      <c r="M525" s="212" t="s">
        <v>19</v>
      </c>
      <c r="N525" s="213" t="s">
        <v>46</v>
      </c>
      <c r="O525" s="85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1083</v>
      </c>
      <c r="AT525" s="216" t="s">
        <v>135</v>
      </c>
      <c r="AU525" s="216" t="s">
        <v>83</v>
      </c>
      <c r="AY525" s="18" t="s">
        <v>132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83</v>
      </c>
      <c r="BK525" s="217">
        <f>ROUND(I525*H525,2)</f>
        <v>0</v>
      </c>
      <c r="BL525" s="18" t="s">
        <v>1083</v>
      </c>
      <c r="BM525" s="216" t="s">
        <v>1096</v>
      </c>
    </row>
    <row r="526" spans="1:65" s="2" customFormat="1" ht="16.5" customHeight="1">
      <c r="A526" s="39"/>
      <c r="B526" s="40"/>
      <c r="C526" s="256" t="s">
        <v>1097</v>
      </c>
      <c r="D526" s="256" t="s">
        <v>192</v>
      </c>
      <c r="E526" s="257" t="s">
        <v>1098</v>
      </c>
      <c r="F526" s="258" t="s">
        <v>1099</v>
      </c>
      <c r="G526" s="259" t="s">
        <v>654</v>
      </c>
      <c r="H526" s="260">
        <v>2</v>
      </c>
      <c r="I526" s="261"/>
      <c r="J526" s="262">
        <f>ROUND(I526*H526,2)</f>
        <v>0</v>
      </c>
      <c r="K526" s="258" t="s">
        <v>19</v>
      </c>
      <c r="L526" s="263"/>
      <c r="M526" s="264" t="s">
        <v>19</v>
      </c>
      <c r="N526" s="265" t="s">
        <v>46</v>
      </c>
      <c r="O526" s="85"/>
      <c r="P526" s="214">
        <f>O526*H526</f>
        <v>0</v>
      </c>
      <c r="Q526" s="214">
        <v>0</v>
      </c>
      <c r="R526" s="214">
        <f>Q526*H526</f>
        <v>0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1083</v>
      </c>
      <c r="AT526" s="216" t="s">
        <v>192</v>
      </c>
      <c r="AU526" s="216" t="s">
        <v>83</v>
      </c>
      <c r="AY526" s="18" t="s">
        <v>132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83</v>
      </c>
      <c r="BK526" s="217">
        <f>ROUND(I526*H526,2)</f>
        <v>0</v>
      </c>
      <c r="BL526" s="18" t="s">
        <v>1083</v>
      </c>
      <c r="BM526" s="216" t="s">
        <v>1100</v>
      </c>
    </row>
    <row r="527" spans="1:65" s="2" customFormat="1" ht="16.5" customHeight="1">
      <c r="A527" s="39"/>
      <c r="B527" s="40"/>
      <c r="C527" s="256" t="s">
        <v>1101</v>
      </c>
      <c r="D527" s="256" t="s">
        <v>192</v>
      </c>
      <c r="E527" s="257" t="s">
        <v>1102</v>
      </c>
      <c r="F527" s="258" t="s">
        <v>1103</v>
      </c>
      <c r="G527" s="259" t="s">
        <v>654</v>
      </c>
      <c r="H527" s="260">
        <v>1</v>
      </c>
      <c r="I527" s="261"/>
      <c r="J527" s="262">
        <f>ROUND(I527*H527,2)</f>
        <v>0</v>
      </c>
      <c r="K527" s="258" t="s">
        <v>19</v>
      </c>
      <c r="L527" s="263"/>
      <c r="M527" s="264" t="s">
        <v>19</v>
      </c>
      <c r="N527" s="265" t="s">
        <v>46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1083</v>
      </c>
      <c r="AT527" s="216" t="s">
        <v>192</v>
      </c>
      <c r="AU527" s="216" t="s">
        <v>83</v>
      </c>
      <c r="AY527" s="18" t="s">
        <v>132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83</v>
      </c>
      <c r="BK527" s="217">
        <f>ROUND(I527*H527,2)</f>
        <v>0</v>
      </c>
      <c r="BL527" s="18" t="s">
        <v>1083</v>
      </c>
      <c r="BM527" s="216" t="s">
        <v>1104</v>
      </c>
    </row>
    <row r="528" spans="1:65" s="2" customFormat="1" ht="16.5" customHeight="1">
      <c r="A528" s="39"/>
      <c r="B528" s="40"/>
      <c r="C528" s="256" t="s">
        <v>1105</v>
      </c>
      <c r="D528" s="256" t="s">
        <v>192</v>
      </c>
      <c r="E528" s="257" t="s">
        <v>1106</v>
      </c>
      <c r="F528" s="258" t="s">
        <v>1107</v>
      </c>
      <c r="G528" s="259" t="s">
        <v>654</v>
      </c>
      <c r="H528" s="260">
        <v>5</v>
      </c>
      <c r="I528" s="261"/>
      <c r="J528" s="262">
        <f>ROUND(I528*H528,2)</f>
        <v>0</v>
      </c>
      <c r="K528" s="258" t="s">
        <v>19</v>
      </c>
      <c r="L528" s="263"/>
      <c r="M528" s="264" t="s">
        <v>19</v>
      </c>
      <c r="N528" s="265" t="s">
        <v>46</v>
      </c>
      <c r="O528" s="85"/>
      <c r="P528" s="214">
        <f>O528*H528</f>
        <v>0</v>
      </c>
      <c r="Q528" s="214">
        <v>0</v>
      </c>
      <c r="R528" s="214">
        <f>Q528*H528</f>
        <v>0</v>
      </c>
      <c r="S528" s="214">
        <v>0</v>
      </c>
      <c r="T528" s="215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6" t="s">
        <v>1083</v>
      </c>
      <c r="AT528" s="216" t="s">
        <v>192</v>
      </c>
      <c r="AU528" s="216" t="s">
        <v>83</v>
      </c>
      <c r="AY528" s="18" t="s">
        <v>132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18" t="s">
        <v>83</v>
      </c>
      <c r="BK528" s="217">
        <f>ROUND(I528*H528,2)</f>
        <v>0</v>
      </c>
      <c r="BL528" s="18" t="s">
        <v>1083</v>
      </c>
      <c r="BM528" s="216" t="s">
        <v>1108</v>
      </c>
    </row>
    <row r="529" spans="1:65" s="2" customFormat="1" ht="16.5" customHeight="1">
      <c r="A529" s="39"/>
      <c r="B529" s="40"/>
      <c r="C529" s="256" t="s">
        <v>1109</v>
      </c>
      <c r="D529" s="256" t="s">
        <v>192</v>
      </c>
      <c r="E529" s="257" t="s">
        <v>1110</v>
      </c>
      <c r="F529" s="258" t="s">
        <v>1111</v>
      </c>
      <c r="G529" s="259" t="s">
        <v>654</v>
      </c>
      <c r="H529" s="260">
        <v>1</v>
      </c>
      <c r="I529" s="261"/>
      <c r="J529" s="262">
        <f>ROUND(I529*H529,2)</f>
        <v>0</v>
      </c>
      <c r="K529" s="258" t="s">
        <v>19</v>
      </c>
      <c r="L529" s="263"/>
      <c r="M529" s="264" t="s">
        <v>19</v>
      </c>
      <c r="N529" s="265" t="s">
        <v>46</v>
      </c>
      <c r="O529" s="85"/>
      <c r="P529" s="214">
        <f>O529*H529</f>
        <v>0</v>
      </c>
      <c r="Q529" s="214">
        <v>0</v>
      </c>
      <c r="R529" s="214">
        <f>Q529*H529</f>
        <v>0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1083</v>
      </c>
      <c r="AT529" s="216" t="s">
        <v>192</v>
      </c>
      <c r="AU529" s="216" t="s">
        <v>83</v>
      </c>
      <c r="AY529" s="18" t="s">
        <v>132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83</v>
      </c>
      <c r="BK529" s="217">
        <f>ROUND(I529*H529,2)</f>
        <v>0</v>
      </c>
      <c r="BL529" s="18" t="s">
        <v>1083</v>
      </c>
      <c r="BM529" s="216" t="s">
        <v>1112</v>
      </c>
    </row>
    <row r="530" spans="1:65" s="2" customFormat="1" ht="16.5" customHeight="1">
      <c r="A530" s="39"/>
      <c r="B530" s="40"/>
      <c r="C530" s="256" t="s">
        <v>1113</v>
      </c>
      <c r="D530" s="256" t="s">
        <v>192</v>
      </c>
      <c r="E530" s="257" t="s">
        <v>1114</v>
      </c>
      <c r="F530" s="258" t="s">
        <v>1115</v>
      </c>
      <c r="G530" s="259" t="s">
        <v>654</v>
      </c>
      <c r="H530" s="260">
        <v>2</v>
      </c>
      <c r="I530" s="261"/>
      <c r="J530" s="262">
        <f>ROUND(I530*H530,2)</f>
        <v>0</v>
      </c>
      <c r="K530" s="258" t="s">
        <v>19</v>
      </c>
      <c r="L530" s="263"/>
      <c r="M530" s="267" t="s">
        <v>19</v>
      </c>
      <c r="N530" s="268" t="s">
        <v>46</v>
      </c>
      <c r="O530" s="269"/>
      <c r="P530" s="270">
        <f>O530*H530</f>
        <v>0</v>
      </c>
      <c r="Q530" s="270">
        <v>0</v>
      </c>
      <c r="R530" s="270">
        <f>Q530*H530</f>
        <v>0</v>
      </c>
      <c r="S530" s="270">
        <v>0</v>
      </c>
      <c r="T530" s="271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6" t="s">
        <v>1083</v>
      </c>
      <c r="AT530" s="216" t="s">
        <v>192</v>
      </c>
      <c r="AU530" s="216" t="s">
        <v>83</v>
      </c>
      <c r="AY530" s="18" t="s">
        <v>132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18" t="s">
        <v>83</v>
      </c>
      <c r="BK530" s="217">
        <f>ROUND(I530*H530,2)</f>
        <v>0</v>
      </c>
      <c r="BL530" s="18" t="s">
        <v>1083</v>
      </c>
      <c r="BM530" s="216" t="s">
        <v>1116</v>
      </c>
    </row>
    <row r="531" spans="1:31" s="2" customFormat="1" ht="6.95" customHeight="1">
      <c r="A531" s="39"/>
      <c r="B531" s="60"/>
      <c r="C531" s="61"/>
      <c r="D531" s="61"/>
      <c r="E531" s="61"/>
      <c r="F531" s="61"/>
      <c r="G531" s="61"/>
      <c r="H531" s="61"/>
      <c r="I531" s="61"/>
      <c r="J531" s="61"/>
      <c r="K531" s="61"/>
      <c r="L531" s="45"/>
      <c r="M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</row>
  </sheetData>
  <sheetProtection password="CC35" sheet="1" objects="1" scenarios="1" formatColumns="0" formatRows="0" autoFilter="0"/>
  <autoFilter ref="C98:K530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10" r:id="rId1" display="https://podminky.urs.cz/item/CS_URS_2022_01/411321414"/>
    <hyperlink ref="F113" r:id="rId2" display="https://podminky.urs.cz/item/CS_URS_2022_01/411351011"/>
    <hyperlink ref="F116" r:id="rId3" display="https://podminky.urs.cz/item/CS_URS_2022_01/411351012"/>
    <hyperlink ref="F118" r:id="rId4" display="https://podminky.urs.cz/item/CS_URS_2022_01/411354311"/>
    <hyperlink ref="F120" r:id="rId5" display="https://podminky.urs.cz/item/CS_URS_2022_01/411354312"/>
    <hyperlink ref="F122" r:id="rId6" display="https://podminky.urs.cz/item/CS_URS_2022_01/411361821"/>
    <hyperlink ref="F125" r:id="rId7" display="https://podminky.urs.cz/item/CS_URS_2022_01/413941121"/>
    <hyperlink ref="F129" r:id="rId8" display="https://podminky.urs.cz/item/CS_URS_2022_01/430321414"/>
    <hyperlink ref="F132" r:id="rId9" display="https://podminky.urs.cz/item/CS_URS_2022_01/430361821"/>
    <hyperlink ref="F135" r:id="rId10" display="https://podminky.urs.cz/item/CS_URS_2022_01/431351121"/>
    <hyperlink ref="F138" r:id="rId11" display="https://podminky.urs.cz/item/CS_URS_2022_01/431351122"/>
    <hyperlink ref="F141" r:id="rId12" display="https://podminky.urs.cz/item/CS_URS_2022_01/612131101"/>
    <hyperlink ref="F143" r:id="rId13" display="https://podminky.urs.cz/item/CS_URS_2022_01/612131121"/>
    <hyperlink ref="F145" r:id="rId14" display="https://podminky.urs.cz/item/CS_URS_2022_01/612142001"/>
    <hyperlink ref="F151" r:id="rId15" display="https://podminky.urs.cz/item/CS_URS_2022_01/612321141"/>
    <hyperlink ref="F161" r:id="rId16" display="https://podminky.urs.cz/item/CS_URS_2022_01/622131101"/>
    <hyperlink ref="F164" r:id="rId17" display="https://podminky.urs.cz/item/CS_URS_2022_01/622131111"/>
    <hyperlink ref="F166" r:id="rId18" display="https://podminky.urs.cz/item/CS_URS_2022_01/622142001"/>
    <hyperlink ref="F169" r:id="rId19" display="https://podminky.urs.cz/item/CS_URS_2022_01/622143003"/>
    <hyperlink ref="F180" r:id="rId20" display="https://podminky.urs.cz/item/CS_URS_2022_01/622321141"/>
    <hyperlink ref="F182" r:id="rId21" display="https://podminky.urs.cz/item/CS_URS_2022_01/622325102"/>
    <hyperlink ref="F184" r:id="rId22" display="https://podminky.urs.cz/item/CS_URS_2022_01/622381032"/>
    <hyperlink ref="F186" r:id="rId23" display="https://podminky.urs.cz/item/CS_URS_2022_01/629991011"/>
    <hyperlink ref="F193" r:id="rId24" display="https://podminky.urs.cz/item/CS_URS_2022_01/631311126"/>
    <hyperlink ref="F196" r:id="rId25" display="https://podminky.urs.cz/item/CS_URS_2022_01/631319173"/>
    <hyperlink ref="F198" r:id="rId26" display="https://podminky.urs.cz/item/CS_URS_2022_01/631319196"/>
    <hyperlink ref="F200" r:id="rId27" display="https://podminky.urs.cz/item/CS_URS_2022_01/631362021"/>
    <hyperlink ref="F203" r:id="rId28" display="https://podminky.urs.cz/item/CS_URS_2022_01/632450134"/>
    <hyperlink ref="F206" r:id="rId29" display="https://podminky.urs.cz/item/CS_URS_2022_01/635211121"/>
    <hyperlink ref="F209" r:id="rId30" display="https://podminky.urs.cz/item/CS_URS_2022_01/642945111"/>
    <hyperlink ref="F213" r:id="rId31" display="https://podminky.urs.cz/item/CS_URS_2022_01/941111111"/>
    <hyperlink ref="F216" r:id="rId32" display="https://podminky.urs.cz/item/CS_URS_2022_01/941111211"/>
    <hyperlink ref="F219" r:id="rId33" display="https://podminky.urs.cz/item/CS_URS_2022_01/941111811"/>
    <hyperlink ref="F221" r:id="rId34" display="https://podminky.urs.cz/item/CS_URS_2022_01/949101111"/>
    <hyperlink ref="F224" r:id="rId35" display="https://podminky.urs.cz/item/CS_URS_2022_01/949111114"/>
    <hyperlink ref="F226" r:id="rId36" display="https://podminky.urs.cz/item/CS_URS_2022_01/949111214"/>
    <hyperlink ref="F228" r:id="rId37" display="https://podminky.urs.cz/item/CS_URS_2022_01/949111814"/>
    <hyperlink ref="F230" r:id="rId38" display="https://podminky.urs.cz/item/CS_URS_2022_01/952901111"/>
    <hyperlink ref="F233" r:id="rId39" display="https://podminky.urs.cz/item/CS_URS_2022_01/953943211"/>
    <hyperlink ref="F236" r:id="rId40" display="https://podminky.urs.cz/item/CS_URS_2022_01/953943212"/>
    <hyperlink ref="F239" r:id="rId41" display="https://podminky.urs.cz/item/CS_URS_2022_01/963051113"/>
    <hyperlink ref="F242" r:id="rId42" display="https://podminky.urs.cz/item/CS_URS_2022_01/964072221"/>
    <hyperlink ref="F246" r:id="rId43" display="https://podminky.urs.cz/item/CS_URS_2022_01/971033441"/>
    <hyperlink ref="F249" r:id="rId44" display="https://podminky.urs.cz/item/CS_URS_2022_01/978013191"/>
    <hyperlink ref="F258" r:id="rId45" display="https://podminky.urs.cz/item/CS_URS_2022_01/978013191"/>
    <hyperlink ref="F265" r:id="rId46" display="https://podminky.urs.cz/item/CS_URS_2022_01/978015331"/>
    <hyperlink ref="F269" r:id="rId47" display="https://podminky.urs.cz/item/CS_URS_2022_01/978059641"/>
    <hyperlink ref="F276" r:id="rId48" display="https://podminky.urs.cz/item/CS_URS_2022_01/997013211"/>
    <hyperlink ref="F278" r:id="rId49" display="https://podminky.urs.cz/item/CS_URS_2022_01/997013501"/>
    <hyperlink ref="F280" r:id="rId50" display="https://podminky.urs.cz/item/CS_URS_2022_01/997013509"/>
    <hyperlink ref="F283" r:id="rId51" display="https://podminky.urs.cz/item/CS_URS_2022_01/997013631"/>
    <hyperlink ref="F286" r:id="rId52" display="https://podminky.urs.cz/item/CS_URS_2022_01/998011001"/>
    <hyperlink ref="F290" r:id="rId53" display="https://podminky.urs.cz/item/CS_URS_2022_01/741110511"/>
    <hyperlink ref="F294" r:id="rId54" display="https://podminky.urs.cz/item/CS_URS_2022_01/741110512"/>
    <hyperlink ref="F297" r:id="rId55" display="https://podminky.urs.cz/item/CS_URS_2022_01/741110541"/>
    <hyperlink ref="F301" r:id="rId56" display="https://podminky.urs.cz/item/CS_URS_2022_01/741110555"/>
    <hyperlink ref="F305" r:id="rId57" display="https://podminky.urs.cz/item/CS_URS_2022_01/741110571"/>
    <hyperlink ref="F307" r:id="rId58" display="https://podminky.urs.cz/item/CS_URS_2022_01/741112061"/>
    <hyperlink ref="F310" r:id="rId59" display="https://podminky.urs.cz/item/CS_URS_2022_01/741112101"/>
    <hyperlink ref="F313" r:id="rId60" display="https://podminky.urs.cz/item/CS_URS_2022_01/741120101"/>
    <hyperlink ref="F321" r:id="rId61" display="https://podminky.urs.cz/item/CS_URS_2022_01/741310101"/>
    <hyperlink ref="F326" r:id="rId62" display="https://podminky.urs.cz/item/CS_URS_2022_01/741313004"/>
    <hyperlink ref="F329" r:id="rId63" display="https://podminky.urs.cz/item/CS_URS_2022_01/741370032"/>
    <hyperlink ref="F333" r:id="rId64" display="https://podminky.urs.cz/item/CS_URS_2022_01/741371002"/>
    <hyperlink ref="F336" r:id="rId65" display="https://podminky.urs.cz/item/CS_URS_2022_01/741810001"/>
    <hyperlink ref="F338" r:id="rId66" display="https://podminky.urs.cz/item/CS_URS_2022_01/998741101"/>
    <hyperlink ref="F368" r:id="rId67" display="https://podminky.urs.cz/item/CS_URS_2022_01/763131541"/>
    <hyperlink ref="F371" r:id="rId68" display="https://podminky.urs.cz/item/CS_URS_2022_01/763131714"/>
    <hyperlink ref="F373" r:id="rId69" display="https://podminky.urs.cz/item/CS_URS_2022_01/998763401"/>
    <hyperlink ref="F377" r:id="rId70" display="https://podminky.urs.cz/item/CS_URS_2022_01/766660021"/>
    <hyperlink ref="F380" r:id="rId71" display="https://podminky.urs.cz/item/CS_URS_2022_01/766660718"/>
    <hyperlink ref="F383" r:id="rId72" display="https://podminky.urs.cz/item/CS_URS_2022_01/766660729"/>
    <hyperlink ref="F386" r:id="rId73" display="https://podminky.urs.cz/item/CS_URS_2022_01/998766201"/>
    <hyperlink ref="F389" r:id="rId74" display="https://podminky.urs.cz/item/CS_URS_2022_01/767531111"/>
    <hyperlink ref="F396" r:id="rId75" display="https://podminky.urs.cz/item/CS_URS_2022_01/767531811"/>
    <hyperlink ref="F401" r:id="rId76" display="https://podminky.urs.cz/item/CS_URS_2022_01/767649194"/>
    <hyperlink ref="F404" r:id="rId77" display="https://podminky.urs.cz/item/CS_URS_2022_01/998767201"/>
    <hyperlink ref="F407" r:id="rId78" display="https://podminky.urs.cz/item/CS_URS_2022_01/772423811"/>
    <hyperlink ref="F413" r:id="rId79" display="https://podminky.urs.cz/item/CS_URS_2022_01/77259191R"/>
    <hyperlink ref="F415" r:id="rId80" display="https://podminky.urs.cz/item/CS_URS_2022_01/998772201"/>
    <hyperlink ref="F418" r:id="rId81" display="https://podminky.urs.cz/item/CS_URS_2022_01/776111311"/>
    <hyperlink ref="F421" r:id="rId82" display="https://podminky.urs.cz/item/CS_URS_2022_01/776121321"/>
    <hyperlink ref="F425" r:id="rId83" display="https://podminky.urs.cz/item/CS_URS_2022_01/776141121"/>
    <hyperlink ref="F428" r:id="rId84" display="https://podminky.urs.cz/item/CS_URS_2022_01/776141122"/>
    <hyperlink ref="F431" r:id="rId85" display="https://podminky.urs.cz/item/CS_URS_2022_01/776141123"/>
    <hyperlink ref="F434" r:id="rId86" display="https://podminky.urs.cz/item/CS_URS_2022_01/776221111"/>
    <hyperlink ref="F439" r:id="rId87" display="https://podminky.urs.cz/item/CS_URS_2022_01/776421111"/>
    <hyperlink ref="F446" r:id="rId88" display="https://podminky.urs.cz/item/CS_URS_2022_01/776421312"/>
    <hyperlink ref="F450" r:id="rId89" display="https://podminky.urs.cz/item/CS_URS_2022_01/776991121"/>
    <hyperlink ref="F452" r:id="rId90" display="https://podminky.urs.cz/item/CS_URS_2022_01/776991141"/>
    <hyperlink ref="F454" r:id="rId91" display="https://podminky.urs.cz/item/CS_URS_2022_01/998776201"/>
    <hyperlink ref="F457" r:id="rId92" display="https://podminky.urs.cz/item/CS_URS_2022_01/781121011"/>
    <hyperlink ref="F460" r:id="rId93" display="https://podminky.urs.cz/item/CS_URS_2022_01/781473927"/>
    <hyperlink ref="F467" r:id="rId94" display="https://podminky.urs.cz/item/CS_URS_2022_01/781481810"/>
    <hyperlink ref="F473" r:id="rId95" display="https://podminky.urs.cz/item/CS_URS_2022_01/781774120"/>
    <hyperlink ref="F476" r:id="rId96" display="https://podminky.urs.cz/item/CS_URS_2022_01/998781201"/>
    <hyperlink ref="F479" r:id="rId97" display="https://podminky.urs.cz/item/CS_URS_2022_01/783801201"/>
    <hyperlink ref="F482" r:id="rId98" display="https://podminky.urs.cz/item/CS_URS_2022_01/783813131"/>
    <hyperlink ref="F484" r:id="rId99" display="https://podminky.urs.cz/item/CS_URS_2022_01/783817421"/>
    <hyperlink ref="F487" r:id="rId100" display="https://podminky.urs.cz/item/CS_URS_2022_01/784111001"/>
    <hyperlink ref="F492" r:id="rId101" display="https://podminky.urs.cz/item/CS_URS_2022_01/784121001"/>
    <hyperlink ref="F496" r:id="rId102" display="https://podminky.urs.cz/item/CS_URS_2022_01/784121011"/>
    <hyperlink ref="F498" r:id="rId103" display="https://podminky.urs.cz/item/CS_URS_2022_01/784171101"/>
    <hyperlink ref="F506" r:id="rId104" display="https://podminky.urs.cz/item/CS_URS_2022_01/784181111"/>
    <hyperlink ref="F508" r:id="rId105" display="https://podminky.urs.cz/item/CS_URS_2022_01/784181117"/>
    <hyperlink ref="F510" r:id="rId106" display="https://podminky.urs.cz/item/CS_URS_2022_01/784211101"/>
    <hyperlink ref="F513" r:id="rId107" display="https://podminky.urs.cz/item/CS_URS_2022_01/784211107"/>
    <hyperlink ref="F515" r:id="rId108" display="https://podminky.urs.cz/item/CS_URS_2022_01/784681007"/>
    <hyperlink ref="F521" r:id="rId109" display="https://podminky.urs.cz/item/CS_URS_2022_01/HZS2231"/>
    <hyperlink ref="F523" r:id="rId110" display="https://podminky.urs.cz/item/CS_URS_2022_01/HZS2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KKN a.s.-Pavilon B,stavební úpravy v prostoru vstupního schodiště a vnějšího parteru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1117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31. 1. 2022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36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28</v>
      </c>
      <c r="J24" s="137" t="s">
        <v>38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ROUND((SUM(BE80:BE91)),2)</f>
        <v>0</v>
      </c>
      <c r="G33" s="39"/>
      <c r="H33" s="39"/>
      <c r="I33" s="149">
        <v>0.21</v>
      </c>
      <c r="J33" s="148">
        <f>ROUND(((SUM(BE80:BE91))*I33),2)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ROUND((SUM(BF80:BF91)),2)</f>
        <v>0</v>
      </c>
      <c r="G34" s="39"/>
      <c r="H34" s="39"/>
      <c r="I34" s="149">
        <v>0.15</v>
      </c>
      <c r="J34" s="148">
        <f>ROUND(((SUM(BF80:BF91))*I34),2)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ROUND((SUM(BG80:BG91)),2)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ROUND((SUM(BH80:BH91)),2)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ROUND((SUM(BI80:BI91)),2)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KKN a.s.-Pavilon B,stavební úpravy v prostoru vstupního schodiště a vnějšího parteru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Ostatní a vedlejší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Karlovy Vary</v>
      </c>
      <c r="G52" s="41"/>
      <c r="H52" s="41"/>
      <c r="I52" s="33" t="s">
        <v>23</v>
      </c>
      <c r="J52" s="73" t="str">
        <f>IF(J12="","",J12)</f>
        <v>31. 1. 2022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KKN a.s.,nem.Karlovy Vary</v>
      </c>
      <c r="G54" s="41"/>
      <c r="H54" s="41"/>
      <c r="I54" s="33" t="s">
        <v>31</v>
      </c>
      <c r="J54" s="37" t="str">
        <f>E21</f>
        <v>Jan Sobotka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40.0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Ing.Jana Handšuhová Smutná,Miroslava Klimešová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1118</v>
      </c>
      <c r="E60" s="169"/>
      <c r="F60" s="169"/>
      <c r="G60" s="169"/>
      <c r="H60" s="169"/>
      <c r="I60" s="169"/>
      <c r="J60" s="170">
        <f>J81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117</v>
      </c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1" t="str">
        <f>E7</f>
        <v>KKN a.s.-Pavilon B,stavební úpravy v prostoru vstupního schodiště a vnějšího parteru</v>
      </c>
      <c r="F70" s="33"/>
      <c r="G70" s="33"/>
      <c r="H70" s="33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91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02 - Ostatní a vedlejší náklady</v>
      </c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>Karlovy Vary</v>
      </c>
      <c r="G74" s="41"/>
      <c r="H74" s="41"/>
      <c r="I74" s="33" t="s">
        <v>23</v>
      </c>
      <c r="J74" s="73" t="str">
        <f>IF(J12="","",J12)</f>
        <v>31. 1. 2022</v>
      </c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>KKN a.s.,nem.Karlovy Vary</v>
      </c>
      <c r="G76" s="41"/>
      <c r="H76" s="41"/>
      <c r="I76" s="33" t="s">
        <v>31</v>
      </c>
      <c r="J76" s="37" t="str">
        <f>E21</f>
        <v>Jan Sobotka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40.05" customHeight="1">
      <c r="A77" s="39"/>
      <c r="B77" s="40"/>
      <c r="C77" s="33" t="s">
        <v>29</v>
      </c>
      <c r="D77" s="41"/>
      <c r="E77" s="41"/>
      <c r="F77" s="28" t="str">
        <f>IF(E18="","",E18)</f>
        <v>Vyplň údaj</v>
      </c>
      <c r="G77" s="41"/>
      <c r="H77" s="41"/>
      <c r="I77" s="33" t="s">
        <v>35</v>
      </c>
      <c r="J77" s="37" t="str">
        <f>E24</f>
        <v>Ing.Jana Handšuhová Smutná,Miroslava Klimešová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1" customFormat="1" ht="29.25" customHeight="1">
      <c r="A79" s="178"/>
      <c r="B79" s="179"/>
      <c r="C79" s="180" t="s">
        <v>118</v>
      </c>
      <c r="D79" s="181" t="s">
        <v>60</v>
      </c>
      <c r="E79" s="181" t="s">
        <v>56</v>
      </c>
      <c r="F79" s="181" t="s">
        <v>57</v>
      </c>
      <c r="G79" s="181" t="s">
        <v>119</v>
      </c>
      <c r="H79" s="181" t="s">
        <v>120</v>
      </c>
      <c r="I79" s="181" t="s">
        <v>121</v>
      </c>
      <c r="J79" s="181" t="s">
        <v>95</v>
      </c>
      <c r="K79" s="182" t="s">
        <v>122</v>
      </c>
      <c r="L79" s="183"/>
      <c r="M79" s="93" t="s">
        <v>19</v>
      </c>
      <c r="N79" s="94" t="s">
        <v>45</v>
      </c>
      <c r="O79" s="94" t="s">
        <v>123</v>
      </c>
      <c r="P79" s="94" t="s">
        <v>124</v>
      </c>
      <c r="Q79" s="94" t="s">
        <v>125</v>
      </c>
      <c r="R79" s="94" t="s">
        <v>126</v>
      </c>
      <c r="S79" s="94" t="s">
        <v>127</v>
      </c>
      <c r="T79" s="95" t="s">
        <v>128</v>
      </c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</row>
    <row r="80" spans="1:63" s="2" customFormat="1" ht="22.8" customHeight="1">
      <c r="A80" s="39"/>
      <c r="B80" s="40"/>
      <c r="C80" s="100" t="s">
        <v>129</v>
      </c>
      <c r="D80" s="41"/>
      <c r="E80" s="41"/>
      <c r="F80" s="41"/>
      <c r="G80" s="41"/>
      <c r="H80" s="41"/>
      <c r="I80" s="41"/>
      <c r="J80" s="184">
        <f>BK80</f>
        <v>0</v>
      </c>
      <c r="K80" s="41"/>
      <c r="L80" s="45"/>
      <c r="M80" s="96"/>
      <c r="N80" s="185"/>
      <c r="O80" s="97"/>
      <c r="P80" s="186">
        <f>P81</f>
        <v>0</v>
      </c>
      <c r="Q80" s="97"/>
      <c r="R80" s="186">
        <f>R81</f>
        <v>0</v>
      </c>
      <c r="S80" s="97"/>
      <c r="T80" s="187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74</v>
      </c>
      <c r="AU80" s="18" t="s">
        <v>96</v>
      </c>
      <c r="BK80" s="188">
        <f>BK81</f>
        <v>0</v>
      </c>
    </row>
    <row r="81" spans="1:63" s="12" customFormat="1" ht="25.9" customHeight="1">
      <c r="A81" s="12"/>
      <c r="B81" s="189"/>
      <c r="C81" s="190"/>
      <c r="D81" s="191" t="s">
        <v>74</v>
      </c>
      <c r="E81" s="192" t="s">
        <v>1119</v>
      </c>
      <c r="F81" s="192" t="s">
        <v>1120</v>
      </c>
      <c r="G81" s="190"/>
      <c r="H81" s="190"/>
      <c r="I81" s="193"/>
      <c r="J81" s="194">
        <f>BK81</f>
        <v>0</v>
      </c>
      <c r="K81" s="190"/>
      <c r="L81" s="195"/>
      <c r="M81" s="196"/>
      <c r="N81" s="197"/>
      <c r="O81" s="197"/>
      <c r="P81" s="198">
        <f>SUM(P82:P91)</f>
        <v>0</v>
      </c>
      <c r="Q81" s="197"/>
      <c r="R81" s="198">
        <f>SUM(R82:R91)</f>
        <v>0</v>
      </c>
      <c r="S81" s="197"/>
      <c r="T81" s="199">
        <f>SUM(T82:T91)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0" t="s">
        <v>164</v>
      </c>
      <c r="AT81" s="201" t="s">
        <v>74</v>
      </c>
      <c r="AU81" s="201" t="s">
        <v>75</v>
      </c>
      <c r="AY81" s="200" t="s">
        <v>132</v>
      </c>
      <c r="BK81" s="202">
        <f>SUM(BK82:BK91)</f>
        <v>0</v>
      </c>
    </row>
    <row r="82" spans="1:65" s="2" customFormat="1" ht="16.5" customHeight="1">
      <c r="A82" s="39"/>
      <c r="B82" s="40"/>
      <c r="C82" s="205" t="s">
        <v>83</v>
      </c>
      <c r="D82" s="205" t="s">
        <v>135</v>
      </c>
      <c r="E82" s="206" t="s">
        <v>1121</v>
      </c>
      <c r="F82" s="207" t="s">
        <v>1122</v>
      </c>
      <c r="G82" s="208" t="s">
        <v>1123</v>
      </c>
      <c r="H82" s="209">
        <v>1</v>
      </c>
      <c r="I82" s="210"/>
      <c r="J82" s="211">
        <f>ROUND(I82*H82,2)</f>
        <v>0</v>
      </c>
      <c r="K82" s="207" t="s">
        <v>154</v>
      </c>
      <c r="L82" s="45"/>
      <c r="M82" s="212" t="s">
        <v>19</v>
      </c>
      <c r="N82" s="213" t="s">
        <v>46</v>
      </c>
      <c r="O82" s="85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6" t="s">
        <v>1124</v>
      </c>
      <c r="AT82" s="216" t="s">
        <v>135</v>
      </c>
      <c r="AU82" s="216" t="s">
        <v>83</v>
      </c>
      <c r="AY82" s="18" t="s">
        <v>132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18" t="s">
        <v>83</v>
      </c>
      <c r="BK82" s="217">
        <f>ROUND(I82*H82,2)</f>
        <v>0</v>
      </c>
      <c r="BL82" s="18" t="s">
        <v>1124</v>
      </c>
      <c r="BM82" s="216" t="s">
        <v>1125</v>
      </c>
    </row>
    <row r="83" spans="1:47" s="2" customFormat="1" ht="12">
      <c r="A83" s="39"/>
      <c r="B83" s="40"/>
      <c r="C83" s="41"/>
      <c r="D83" s="251" t="s">
        <v>156</v>
      </c>
      <c r="E83" s="41"/>
      <c r="F83" s="252" t="s">
        <v>1126</v>
      </c>
      <c r="G83" s="41"/>
      <c r="H83" s="41"/>
      <c r="I83" s="253"/>
      <c r="J83" s="41"/>
      <c r="K83" s="41"/>
      <c r="L83" s="45"/>
      <c r="M83" s="254"/>
      <c r="N83" s="255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156</v>
      </c>
      <c r="AU83" s="18" t="s">
        <v>83</v>
      </c>
    </row>
    <row r="84" spans="1:65" s="2" customFormat="1" ht="16.5" customHeight="1">
      <c r="A84" s="39"/>
      <c r="B84" s="40"/>
      <c r="C84" s="205" t="s">
        <v>85</v>
      </c>
      <c r="D84" s="205" t="s">
        <v>135</v>
      </c>
      <c r="E84" s="206" t="s">
        <v>1127</v>
      </c>
      <c r="F84" s="207" t="s">
        <v>1128</v>
      </c>
      <c r="G84" s="208" t="s">
        <v>1123</v>
      </c>
      <c r="H84" s="209">
        <v>1</v>
      </c>
      <c r="I84" s="210"/>
      <c r="J84" s="211">
        <f>ROUND(I84*H84,2)</f>
        <v>0</v>
      </c>
      <c r="K84" s="207" t="s">
        <v>154</v>
      </c>
      <c r="L84" s="45"/>
      <c r="M84" s="212" t="s">
        <v>19</v>
      </c>
      <c r="N84" s="213" t="s">
        <v>46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1124</v>
      </c>
      <c r="AT84" s="216" t="s">
        <v>135</v>
      </c>
      <c r="AU84" s="216" t="s">
        <v>83</v>
      </c>
      <c r="AY84" s="18" t="s">
        <v>132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83</v>
      </c>
      <c r="BK84" s="217">
        <f>ROUND(I84*H84,2)</f>
        <v>0</v>
      </c>
      <c r="BL84" s="18" t="s">
        <v>1124</v>
      </c>
      <c r="BM84" s="216" t="s">
        <v>1129</v>
      </c>
    </row>
    <row r="85" spans="1:47" s="2" customFormat="1" ht="12">
      <c r="A85" s="39"/>
      <c r="B85" s="40"/>
      <c r="C85" s="41"/>
      <c r="D85" s="251" t="s">
        <v>156</v>
      </c>
      <c r="E85" s="41"/>
      <c r="F85" s="252" t="s">
        <v>1130</v>
      </c>
      <c r="G85" s="41"/>
      <c r="H85" s="41"/>
      <c r="I85" s="253"/>
      <c r="J85" s="41"/>
      <c r="K85" s="41"/>
      <c r="L85" s="45"/>
      <c r="M85" s="254"/>
      <c r="N85" s="255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156</v>
      </c>
      <c r="AU85" s="18" t="s">
        <v>83</v>
      </c>
    </row>
    <row r="86" spans="1:65" s="2" customFormat="1" ht="16.5" customHeight="1">
      <c r="A86" s="39"/>
      <c r="B86" s="40"/>
      <c r="C86" s="205" t="s">
        <v>133</v>
      </c>
      <c r="D86" s="205" t="s">
        <v>135</v>
      </c>
      <c r="E86" s="206" t="s">
        <v>1131</v>
      </c>
      <c r="F86" s="207" t="s">
        <v>1132</v>
      </c>
      <c r="G86" s="208" t="s">
        <v>1123</v>
      </c>
      <c r="H86" s="209">
        <v>1</v>
      </c>
      <c r="I86" s="210"/>
      <c r="J86" s="211">
        <f>ROUND(I86*H86,2)</f>
        <v>0</v>
      </c>
      <c r="K86" s="207" t="s">
        <v>154</v>
      </c>
      <c r="L86" s="45"/>
      <c r="M86" s="212" t="s">
        <v>19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1124</v>
      </c>
      <c r="AT86" s="216" t="s">
        <v>135</v>
      </c>
      <c r="AU86" s="216" t="s">
        <v>83</v>
      </c>
      <c r="AY86" s="18" t="s">
        <v>132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83</v>
      </c>
      <c r="BK86" s="217">
        <f>ROUND(I86*H86,2)</f>
        <v>0</v>
      </c>
      <c r="BL86" s="18" t="s">
        <v>1124</v>
      </c>
      <c r="BM86" s="216" t="s">
        <v>1133</v>
      </c>
    </row>
    <row r="87" spans="1:47" s="2" customFormat="1" ht="12">
      <c r="A87" s="39"/>
      <c r="B87" s="40"/>
      <c r="C87" s="41"/>
      <c r="D87" s="251" t="s">
        <v>156</v>
      </c>
      <c r="E87" s="41"/>
      <c r="F87" s="252" t="s">
        <v>1134</v>
      </c>
      <c r="G87" s="41"/>
      <c r="H87" s="41"/>
      <c r="I87" s="253"/>
      <c r="J87" s="41"/>
      <c r="K87" s="41"/>
      <c r="L87" s="45"/>
      <c r="M87" s="254"/>
      <c r="N87" s="25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156</v>
      </c>
      <c r="AU87" s="18" t="s">
        <v>83</v>
      </c>
    </row>
    <row r="88" spans="1:65" s="2" customFormat="1" ht="16.5" customHeight="1">
      <c r="A88" s="39"/>
      <c r="B88" s="40"/>
      <c r="C88" s="205" t="s">
        <v>139</v>
      </c>
      <c r="D88" s="205" t="s">
        <v>135</v>
      </c>
      <c r="E88" s="206" t="s">
        <v>1135</v>
      </c>
      <c r="F88" s="207" t="s">
        <v>1136</v>
      </c>
      <c r="G88" s="208" t="s">
        <v>1123</v>
      </c>
      <c r="H88" s="209">
        <v>1</v>
      </c>
      <c r="I88" s="210"/>
      <c r="J88" s="211">
        <f>ROUND(I88*H88,2)</f>
        <v>0</v>
      </c>
      <c r="K88" s="207" t="s">
        <v>154</v>
      </c>
      <c r="L88" s="45"/>
      <c r="M88" s="212" t="s">
        <v>19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1124</v>
      </c>
      <c r="AT88" s="216" t="s">
        <v>135</v>
      </c>
      <c r="AU88" s="216" t="s">
        <v>83</v>
      </c>
      <c r="AY88" s="18" t="s">
        <v>132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83</v>
      </c>
      <c r="BK88" s="217">
        <f>ROUND(I88*H88,2)</f>
        <v>0</v>
      </c>
      <c r="BL88" s="18" t="s">
        <v>1124</v>
      </c>
      <c r="BM88" s="216" t="s">
        <v>1137</v>
      </c>
    </row>
    <row r="89" spans="1:47" s="2" customFormat="1" ht="12">
      <c r="A89" s="39"/>
      <c r="B89" s="40"/>
      <c r="C89" s="41"/>
      <c r="D89" s="251" t="s">
        <v>156</v>
      </c>
      <c r="E89" s="41"/>
      <c r="F89" s="252" t="s">
        <v>1138</v>
      </c>
      <c r="G89" s="41"/>
      <c r="H89" s="41"/>
      <c r="I89" s="253"/>
      <c r="J89" s="41"/>
      <c r="K89" s="41"/>
      <c r="L89" s="45"/>
      <c r="M89" s="254"/>
      <c r="N89" s="255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156</v>
      </c>
      <c r="AU89" s="18" t="s">
        <v>83</v>
      </c>
    </row>
    <row r="90" spans="1:65" s="2" customFormat="1" ht="16.5" customHeight="1">
      <c r="A90" s="39"/>
      <c r="B90" s="40"/>
      <c r="C90" s="205" t="s">
        <v>164</v>
      </c>
      <c r="D90" s="205" t="s">
        <v>135</v>
      </c>
      <c r="E90" s="206" t="s">
        <v>1139</v>
      </c>
      <c r="F90" s="207" t="s">
        <v>1140</v>
      </c>
      <c r="G90" s="208" t="s">
        <v>1123</v>
      </c>
      <c r="H90" s="209">
        <v>1</v>
      </c>
      <c r="I90" s="210"/>
      <c r="J90" s="211">
        <f>ROUND(I90*H90,2)</f>
        <v>0</v>
      </c>
      <c r="K90" s="207" t="s">
        <v>154</v>
      </c>
      <c r="L90" s="45"/>
      <c r="M90" s="212" t="s">
        <v>19</v>
      </c>
      <c r="N90" s="213" t="s">
        <v>46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1124</v>
      </c>
      <c r="AT90" s="216" t="s">
        <v>135</v>
      </c>
      <c r="AU90" s="216" t="s">
        <v>83</v>
      </c>
      <c r="AY90" s="18" t="s">
        <v>132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83</v>
      </c>
      <c r="BK90" s="217">
        <f>ROUND(I90*H90,2)</f>
        <v>0</v>
      </c>
      <c r="BL90" s="18" t="s">
        <v>1124</v>
      </c>
      <c r="BM90" s="216" t="s">
        <v>1141</v>
      </c>
    </row>
    <row r="91" spans="1:47" s="2" customFormat="1" ht="12">
      <c r="A91" s="39"/>
      <c r="B91" s="40"/>
      <c r="C91" s="41"/>
      <c r="D91" s="251" t="s">
        <v>156</v>
      </c>
      <c r="E91" s="41"/>
      <c r="F91" s="252" t="s">
        <v>1142</v>
      </c>
      <c r="G91" s="41"/>
      <c r="H91" s="41"/>
      <c r="I91" s="253"/>
      <c r="J91" s="41"/>
      <c r="K91" s="41"/>
      <c r="L91" s="45"/>
      <c r="M91" s="272"/>
      <c r="N91" s="273"/>
      <c r="O91" s="269"/>
      <c r="P91" s="269"/>
      <c r="Q91" s="269"/>
      <c r="R91" s="269"/>
      <c r="S91" s="269"/>
      <c r="T91" s="27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156</v>
      </c>
      <c r="AU91" s="18" t="s">
        <v>83</v>
      </c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CC35" sheet="1" objects="1" scenarios="1" formatColumns="0" formatRows="0" autoFilter="0"/>
  <autoFilter ref="C79:K9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3" r:id="rId1" display="https://podminky.urs.cz/item/CS_URS_2022_01/013254000"/>
    <hyperlink ref="F85" r:id="rId2" display="https://podminky.urs.cz/item/CS_URS_2022_01/033103000"/>
    <hyperlink ref="F87" r:id="rId3" display="https://podminky.urs.cz/item/CS_URS_2022_01/033203000"/>
    <hyperlink ref="F89" r:id="rId4" display="https://podminky.urs.cz/item/CS_URS_2022_01/071103000"/>
    <hyperlink ref="F91" r:id="rId5" display="https://podminky.urs.cz/item/CS_URS_2022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1143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1144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1145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1146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1147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1148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1149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1150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1151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1152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1153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82</v>
      </c>
      <c r="F18" s="286" t="s">
        <v>1154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1155</v>
      </c>
      <c r="F19" s="286" t="s">
        <v>1156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1157</v>
      </c>
      <c r="F20" s="286" t="s">
        <v>1158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88</v>
      </c>
      <c r="F21" s="286" t="s">
        <v>1159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1160</v>
      </c>
      <c r="F22" s="286" t="s">
        <v>1092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1161</v>
      </c>
      <c r="F23" s="286" t="s">
        <v>1162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1163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1164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1165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1166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1167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1168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1169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1170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1171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118</v>
      </c>
      <c r="F36" s="286"/>
      <c r="G36" s="286" t="s">
        <v>1172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1173</v>
      </c>
      <c r="F37" s="286"/>
      <c r="G37" s="286" t="s">
        <v>1174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56</v>
      </c>
      <c r="F38" s="286"/>
      <c r="G38" s="286" t="s">
        <v>1175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57</v>
      </c>
      <c r="F39" s="286"/>
      <c r="G39" s="286" t="s">
        <v>1176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119</v>
      </c>
      <c r="F40" s="286"/>
      <c r="G40" s="286" t="s">
        <v>1177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120</v>
      </c>
      <c r="F41" s="286"/>
      <c r="G41" s="286" t="s">
        <v>1178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1179</v>
      </c>
      <c r="F42" s="286"/>
      <c r="G42" s="286" t="s">
        <v>1180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1181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1182</v>
      </c>
      <c r="F44" s="286"/>
      <c r="G44" s="286" t="s">
        <v>1183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122</v>
      </c>
      <c r="F45" s="286"/>
      <c r="G45" s="286" t="s">
        <v>1184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1185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1186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1187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1188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1189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1190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1191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1192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1193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1194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1195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1196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1197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1198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1199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1200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1201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1202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1203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1204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1205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1206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1207</v>
      </c>
      <c r="D76" s="304"/>
      <c r="E76" s="304"/>
      <c r="F76" s="304" t="s">
        <v>1208</v>
      </c>
      <c r="G76" s="305"/>
      <c r="H76" s="304" t="s">
        <v>57</v>
      </c>
      <c r="I76" s="304" t="s">
        <v>60</v>
      </c>
      <c r="J76" s="304" t="s">
        <v>1209</v>
      </c>
      <c r="K76" s="303"/>
    </row>
    <row r="77" spans="2:11" s="1" customFormat="1" ht="17.25" customHeight="1">
      <c r="B77" s="301"/>
      <c r="C77" s="306" t="s">
        <v>1210</v>
      </c>
      <c r="D77" s="306"/>
      <c r="E77" s="306"/>
      <c r="F77" s="307" t="s">
        <v>1211</v>
      </c>
      <c r="G77" s="308"/>
      <c r="H77" s="306"/>
      <c r="I77" s="306"/>
      <c r="J77" s="306" t="s">
        <v>1212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56</v>
      </c>
      <c r="D79" s="311"/>
      <c r="E79" s="311"/>
      <c r="F79" s="312" t="s">
        <v>636</v>
      </c>
      <c r="G79" s="313"/>
      <c r="H79" s="289" t="s">
        <v>1213</v>
      </c>
      <c r="I79" s="289" t="s">
        <v>1214</v>
      </c>
      <c r="J79" s="289">
        <v>20</v>
      </c>
      <c r="K79" s="303"/>
    </row>
    <row r="80" spans="2:11" s="1" customFormat="1" ht="15" customHeight="1">
      <c r="B80" s="301"/>
      <c r="C80" s="289" t="s">
        <v>1215</v>
      </c>
      <c r="D80" s="289"/>
      <c r="E80" s="289"/>
      <c r="F80" s="312" t="s">
        <v>636</v>
      </c>
      <c r="G80" s="313"/>
      <c r="H80" s="289" t="s">
        <v>1216</v>
      </c>
      <c r="I80" s="289" t="s">
        <v>1214</v>
      </c>
      <c r="J80" s="289">
        <v>120</v>
      </c>
      <c r="K80" s="303"/>
    </row>
    <row r="81" spans="2:11" s="1" customFormat="1" ht="15" customHeight="1">
      <c r="B81" s="314"/>
      <c r="C81" s="289" t="s">
        <v>1217</v>
      </c>
      <c r="D81" s="289"/>
      <c r="E81" s="289"/>
      <c r="F81" s="312" t="s">
        <v>1218</v>
      </c>
      <c r="G81" s="313"/>
      <c r="H81" s="289" t="s">
        <v>1219</v>
      </c>
      <c r="I81" s="289" t="s">
        <v>1214</v>
      </c>
      <c r="J81" s="289">
        <v>50</v>
      </c>
      <c r="K81" s="303"/>
    </row>
    <row r="82" spans="2:11" s="1" customFormat="1" ht="15" customHeight="1">
      <c r="B82" s="314"/>
      <c r="C82" s="289" t="s">
        <v>1220</v>
      </c>
      <c r="D82" s="289"/>
      <c r="E82" s="289"/>
      <c r="F82" s="312" t="s">
        <v>636</v>
      </c>
      <c r="G82" s="313"/>
      <c r="H82" s="289" t="s">
        <v>1221</v>
      </c>
      <c r="I82" s="289" t="s">
        <v>1222</v>
      </c>
      <c r="J82" s="289"/>
      <c r="K82" s="303"/>
    </row>
    <row r="83" spans="2:11" s="1" customFormat="1" ht="15" customHeight="1">
      <c r="B83" s="314"/>
      <c r="C83" s="315" t="s">
        <v>1223</v>
      </c>
      <c r="D83" s="315"/>
      <c r="E83" s="315"/>
      <c r="F83" s="316" t="s">
        <v>1218</v>
      </c>
      <c r="G83" s="315"/>
      <c r="H83" s="315" t="s">
        <v>1224</v>
      </c>
      <c r="I83" s="315" t="s">
        <v>1214</v>
      </c>
      <c r="J83" s="315">
        <v>15</v>
      </c>
      <c r="K83" s="303"/>
    </row>
    <row r="84" spans="2:11" s="1" customFormat="1" ht="15" customHeight="1">
      <c r="B84" s="314"/>
      <c r="C84" s="315" t="s">
        <v>1225</v>
      </c>
      <c r="D84" s="315"/>
      <c r="E84" s="315"/>
      <c r="F84" s="316" t="s">
        <v>1218</v>
      </c>
      <c r="G84" s="315"/>
      <c r="H84" s="315" t="s">
        <v>1226</v>
      </c>
      <c r="I84" s="315" t="s">
        <v>1214</v>
      </c>
      <c r="J84" s="315">
        <v>15</v>
      </c>
      <c r="K84" s="303"/>
    </row>
    <row r="85" spans="2:11" s="1" customFormat="1" ht="15" customHeight="1">
      <c r="B85" s="314"/>
      <c r="C85" s="315" t="s">
        <v>1227</v>
      </c>
      <c r="D85" s="315"/>
      <c r="E85" s="315"/>
      <c r="F85" s="316" t="s">
        <v>1218</v>
      </c>
      <c r="G85" s="315"/>
      <c r="H85" s="315" t="s">
        <v>1228</v>
      </c>
      <c r="I85" s="315" t="s">
        <v>1214</v>
      </c>
      <c r="J85" s="315">
        <v>20</v>
      </c>
      <c r="K85" s="303"/>
    </row>
    <row r="86" spans="2:11" s="1" customFormat="1" ht="15" customHeight="1">
      <c r="B86" s="314"/>
      <c r="C86" s="315" t="s">
        <v>1229</v>
      </c>
      <c r="D86" s="315"/>
      <c r="E86" s="315"/>
      <c r="F86" s="316" t="s">
        <v>1218</v>
      </c>
      <c r="G86" s="315"/>
      <c r="H86" s="315" t="s">
        <v>1230</v>
      </c>
      <c r="I86" s="315" t="s">
        <v>1214</v>
      </c>
      <c r="J86" s="315">
        <v>20</v>
      </c>
      <c r="K86" s="303"/>
    </row>
    <row r="87" spans="2:11" s="1" customFormat="1" ht="15" customHeight="1">
      <c r="B87" s="314"/>
      <c r="C87" s="289" t="s">
        <v>1231</v>
      </c>
      <c r="D87" s="289"/>
      <c r="E87" s="289"/>
      <c r="F87" s="312" t="s">
        <v>1218</v>
      </c>
      <c r="G87" s="313"/>
      <c r="H87" s="289" t="s">
        <v>1232</v>
      </c>
      <c r="I87" s="289" t="s">
        <v>1214</v>
      </c>
      <c r="J87" s="289">
        <v>50</v>
      </c>
      <c r="K87" s="303"/>
    </row>
    <row r="88" spans="2:11" s="1" customFormat="1" ht="15" customHeight="1">
      <c r="B88" s="314"/>
      <c r="C88" s="289" t="s">
        <v>1233</v>
      </c>
      <c r="D88" s="289"/>
      <c r="E88" s="289"/>
      <c r="F88" s="312" t="s">
        <v>1218</v>
      </c>
      <c r="G88" s="313"/>
      <c r="H88" s="289" t="s">
        <v>1234</v>
      </c>
      <c r="I88" s="289" t="s">
        <v>1214</v>
      </c>
      <c r="J88" s="289">
        <v>20</v>
      </c>
      <c r="K88" s="303"/>
    </row>
    <row r="89" spans="2:11" s="1" customFormat="1" ht="15" customHeight="1">
      <c r="B89" s="314"/>
      <c r="C89" s="289" t="s">
        <v>1235</v>
      </c>
      <c r="D89" s="289"/>
      <c r="E89" s="289"/>
      <c r="F89" s="312" t="s">
        <v>1218</v>
      </c>
      <c r="G89" s="313"/>
      <c r="H89" s="289" t="s">
        <v>1236</v>
      </c>
      <c r="I89" s="289" t="s">
        <v>1214</v>
      </c>
      <c r="J89" s="289">
        <v>20</v>
      </c>
      <c r="K89" s="303"/>
    </row>
    <row r="90" spans="2:11" s="1" customFormat="1" ht="15" customHeight="1">
      <c r="B90" s="314"/>
      <c r="C90" s="289" t="s">
        <v>1237</v>
      </c>
      <c r="D90" s="289"/>
      <c r="E90" s="289"/>
      <c r="F90" s="312" t="s">
        <v>1218</v>
      </c>
      <c r="G90" s="313"/>
      <c r="H90" s="289" t="s">
        <v>1238</v>
      </c>
      <c r="I90" s="289" t="s">
        <v>1214</v>
      </c>
      <c r="J90" s="289">
        <v>50</v>
      </c>
      <c r="K90" s="303"/>
    </row>
    <row r="91" spans="2:11" s="1" customFormat="1" ht="15" customHeight="1">
      <c r="B91" s="314"/>
      <c r="C91" s="289" t="s">
        <v>1239</v>
      </c>
      <c r="D91" s="289"/>
      <c r="E91" s="289"/>
      <c r="F91" s="312" t="s">
        <v>1218</v>
      </c>
      <c r="G91" s="313"/>
      <c r="H91" s="289" t="s">
        <v>1239</v>
      </c>
      <c r="I91" s="289" t="s">
        <v>1214</v>
      </c>
      <c r="J91" s="289">
        <v>50</v>
      </c>
      <c r="K91" s="303"/>
    </row>
    <row r="92" spans="2:11" s="1" customFormat="1" ht="15" customHeight="1">
      <c r="B92" s="314"/>
      <c r="C92" s="289" t="s">
        <v>1240</v>
      </c>
      <c r="D92" s="289"/>
      <c r="E92" s="289"/>
      <c r="F92" s="312" t="s">
        <v>1218</v>
      </c>
      <c r="G92" s="313"/>
      <c r="H92" s="289" t="s">
        <v>1241</v>
      </c>
      <c r="I92" s="289" t="s">
        <v>1214</v>
      </c>
      <c r="J92" s="289">
        <v>255</v>
      </c>
      <c r="K92" s="303"/>
    </row>
    <row r="93" spans="2:11" s="1" customFormat="1" ht="15" customHeight="1">
      <c r="B93" s="314"/>
      <c r="C93" s="289" t="s">
        <v>1242</v>
      </c>
      <c r="D93" s="289"/>
      <c r="E93" s="289"/>
      <c r="F93" s="312" t="s">
        <v>636</v>
      </c>
      <c r="G93" s="313"/>
      <c r="H93" s="289" t="s">
        <v>1243</v>
      </c>
      <c r="I93" s="289" t="s">
        <v>1244</v>
      </c>
      <c r="J93" s="289"/>
      <c r="K93" s="303"/>
    </row>
    <row r="94" spans="2:11" s="1" customFormat="1" ht="15" customHeight="1">
      <c r="B94" s="314"/>
      <c r="C94" s="289" t="s">
        <v>1245</v>
      </c>
      <c r="D94" s="289"/>
      <c r="E94" s="289"/>
      <c r="F94" s="312" t="s">
        <v>636</v>
      </c>
      <c r="G94" s="313"/>
      <c r="H94" s="289" t="s">
        <v>1246</v>
      </c>
      <c r="I94" s="289" t="s">
        <v>1247</v>
      </c>
      <c r="J94" s="289"/>
      <c r="K94" s="303"/>
    </row>
    <row r="95" spans="2:11" s="1" customFormat="1" ht="15" customHeight="1">
      <c r="B95" s="314"/>
      <c r="C95" s="289" t="s">
        <v>1248</v>
      </c>
      <c r="D95" s="289"/>
      <c r="E95" s="289"/>
      <c r="F95" s="312" t="s">
        <v>636</v>
      </c>
      <c r="G95" s="313"/>
      <c r="H95" s="289" t="s">
        <v>1248</v>
      </c>
      <c r="I95" s="289" t="s">
        <v>1247</v>
      </c>
      <c r="J95" s="289"/>
      <c r="K95" s="303"/>
    </row>
    <row r="96" spans="2:11" s="1" customFormat="1" ht="15" customHeight="1">
      <c r="B96" s="314"/>
      <c r="C96" s="289" t="s">
        <v>41</v>
      </c>
      <c r="D96" s="289"/>
      <c r="E96" s="289"/>
      <c r="F96" s="312" t="s">
        <v>636</v>
      </c>
      <c r="G96" s="313"/>
      <c r="H96" s="289" t="s">
        <v>1249</v>
      </c>
      <c r="I96" s="289" t="s">
        <v>1247</v>
      </c>
      <c r="J96" s="289"/>
      <c r="K96" s="303"/>
    </row>
    <row r="97" spans="2:11" s="1" customFormat="1" ht="15" customHeight="1">
      <c r="B97" s="314"/>
      <c r="C97" s="289" t="s">
        <v>51</v>
      </c>
      <c r="D97" s="289"/>
      <c r="E97" s="289"/>
      <c r="F97" s="312" t="s">
        <v>636</v>
      </c>
      <c r="G97" s="313"/>
      <c r="H97" s="289" t="s">
        <v>1250</v>
      </c>
      <c r="I97" s="289" t="s">
        <v>1247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1251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1207</v>
      </c>
      <c r="D103" s="304"/>
      <c r="E103" s="304"/>
      <c r="F103" s="304" t="s">
        <v>1208</v>
      </c>
      <c r="G103" s="305"/>
      <c r="H103" s="304" t="s">
        <v>57</v>
      </c>
      <c r="I103" s="304" t="s">
        <v>60</v>
      </c>
      <c r="J103" s="304" t="s">
        <v>1209</v>
      </c>
      <c r="K103" s="303"/>
    </row>
    <row r="104" spans="2:11" s="1" customFormat="1" ht="17.25" customHeight="1">
      <c r="B104" s="301"/>
      <c r="C104" s="306" t="s">
        <v>1210</v>
      </c>
      <c r="D104" s="306"/>
      <c r="E104" s="306"/>
      <c r="F104" s="307" t="s">
        <v>1211</v>
      </c>
      <c r="G104" s="308"/>
      <c r="H104" s="306"/>
      <c r="I104" s="306"/>
      <c r="J104" s="306" t="s">
        <v>1212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56</v>
      </c>
      <c r="D106" s="311"/>
      <c r="E106" s="311"/>
      <c r="F106" s="312" t="s">
        <v>636</v>
      </c>
      <c r="G106" s="289"/>
      <c r="H106" s="289" t="s">
        <v>1252</v>
      </c>
      <c r="I106" s="289" t="s">
        <v>1214</v>
      </c>
      <c r="J106" s="289">
        <v>20</v>
      </c>
      <c r="K106" s="303"/>
    </row>
    <row r="107" spans="2:11" s="1" customFormat="1" ht="15" customHeight="1">
      <c r="B107" s="301"/>
      <c r="C107" s="289" t="s">
        <v>1215</v>
      </c>
      <c r="D107" s="289"/>
      <c r="E107" s="289"/>
      <c r="F107" s="312" t="s">
        <v>636</v>
      </c>
      <c r="G107" s="289"/>
      <c r="H107" s="289" t="s">
        <v>1252</v>
      </c>
      <c r="I107" s="289" t="s">
        <v>1214</v>
      </c>
      <c r="J107" s="289">
        <v>120</v>
      </c>
      <c r="K107" s="303"/>
    </row>
    <row r="108" spans="2:11" s="1" customFormat="1" ht="15" customHeight="1">
      <c r="B108" s="314"/>
      <c r="C108" s="289" t="s">
        <v>1217</v>
      </c>
      <c r="D108" s="289"/>
      <c r="E108" s="289"/>
      <c r="F108" s="312" t="s">
        <v>1218</v>
      </c>
      <c r="G108" s="289"/>
      <c r="H108" s="289" t="s">
        <v>1252</v>
      </c>
      <c r="I108" s="289" t="s">
        <v>1214</v>
      </c>
      <c r="J108" s="289">
        <v>50</v>
      </c>
      <c r="K108" s="303"/>
    </row>
    <row r="109" spans="2:11" s="1" customFormat="1" ht="15" customHeight="1">
      <c r="B109" s="314"/>
      <c r="C109" s="289" t="s">
        <v>1220</v>
      </c>
      <c r="D109" s="289"/>
      <c r="E109" s="289"/>
      <c r="F109" s="312" t="s">
        <v>636</v>
      </c>
      <c r="G109" s="289"/>
      <c r="H109" s="289" t="s">
        <v>1252</v>
      </c>
      <c r="I109" s="289" t="s">
        <v>1222</v>
      </c>
      <c r="J109" s="289"/>
      <c r="K109" s="303"/>
    </row>
    <row r="110" spans="2:11" s="1" customFormat="1" ht="15" customHeight="1">
      <c r="B110" s="314"/>
      <c r="C110" s="289" t="s">
        <v>1231</v>
      </c>
      <c r="D110" s="289"/>
      <c r="E110" s="289"/>
      <c r="F110" s="312" t="s">
        <v>1218</v>
      </c>
      <c r="G110" s="289"/>
      <c r="H110" s="289" t="s">
        <v>1252</v>
      </c>
      <c r="I110" s="289" t="s">
        <v>1214</v>
      </c>
      <c r="J110" s="289">
        <v>50</v>
      </c>
      <c r="K110" s="303"/>
    </row>
    <row r="111" spans="2:11" s="1" customFormat="1" ht="15" customHeight="1">
      <c r="B111" s="314"/>
      <c r="C111" s="289" t="s">
        <v>1239</v>
      </c>
      <c r="D111" s="289"/>
      <c r="E111" s="289"/>
      <c r="F111" s="312" t="s">
        <v>1218</v>
      </c>
      <c r="G111" s="289"/>
      <c r="H111" s="289" t="s">
        <v>1252</v>
      </c>
      <c r="I111" s="289" t="s">
        <v>1214</v>
      </c>
      <c r="J111" s="289">
        <v>50</v>
      </c>
      <c r="K111" s="303"/>
    </row>
    <row r="112" spans="2:11" s="1" customFormat="1" ht="15" customHeight="1">
      <c r="B112" s="314"/>
      <c r="C112" s="289" t="s">
        <v>1237</v>
      </c>
      <c r="D112" s="289"/>
      <c r="E112" s="289"/>
      <c r="F112" s="312" t="s">
        <v>1218</v>
      </c>
      <c r="G112" s="289"/>
      <c r="H112" s="289" t="s">
        <v>1252</v>
      </c>
      <c r="I112" s="289" t="s">
        <v>1214</v>
      </c>
      <c r="J112" s="289">
        <v>50</v>
      </c>
      <c r="K112" s="303"/>
    </row>
    <row r="113" spans="2:11" s="1" customFormat="1" ht="15" customHeight="1">
      <c r="B113" s="314"/>
      <c r="C113" s="289" t="s">
        <v>56</v>
      </c>
      <c r="D113" s="289"/>
      <c r="E113" s="289"/>
      <c r="F113" s="312" t="s">
        <v>636</v>
      </c>
      <c r="G113" s="289"/>
      <c r="H113" s="289" t="s">
        <v>1253</v>
      </c>
      <c r="I113" s="289" t="s">
        <v>1214</v>
      </c>
      <c r="J113" s="289">
        <v>20</v>
      </c>
      <c r="K113" s="303"/>
    </row>
    <row r="114" spans="2:11" s="1" customFormat="1" ht="15" customHeight="1">
      <c r="B114" s="314"/>
      <c r="C114" s="289" t="s">
        <v>1254</v>
      </c>
      <c r="D114" s="289"/>
      <c r="E114" s="289"/>
      <c r="F114" s="312" t="s">
        <v>636</v>
      </c>
      <c r="G114" s="289"/>
      <c r="H114" s="289" t="s">
        <v>1255</v>
      </c>
      <c r="I114" s="289" t="s">
        <v>1214</v>
      </c>
      <c r="J114" s="289">
        <v>120</v>
      </c>
      <c r="K114" s="303"/>
    </row>
    <row r="115" spans="2:11" s="1" customFormat="1" ht="15" customHeight="1">
      <c r="B115" s="314"/>
      <c r="C115" s="289" t="s">
        <v>41</v>
      </c>
      <c r="D115" s="289"/>
      <c r="E115" s="289"/>
      <c r="F115" s="312" t="s">
        <v>636</v>
      </c>
      <c r="G115" s="289"/>
      <c r="H115" s="289" t="s">
        <v>1256</v>
      </c>
      <c r="I115" s="289" t="s">
        <v>1247</v>
      </c>
      <c r="J115" s="289"/>
      <c r="K115" s="303"/>
    </row>
    <row r="116" spans="2:11" s="1" customFormat="1" ht="15" customHeight="1">
      <c r="B116" s="314"/>
      <c r="C116" s="289" t="s">
        <v>51</v>
      </c>
      <c r="D116" s="289"/>
      <c r="E116" s="289"/>
      <c r="F116" s="312" t="s">
        <v>636</v>
      </c>
      <c r="G116" s="289"/>
      <c r="H116" s="289" t="s">
        <v>1257</v>
      </c>
      <c r="I116" s="289" t="s">
        <v>1247</v>
      </c>
      <c r="J116" s="289"/>
      <c r="K116" s="303"/>
    </row>
    <row r="117" spans="2:11" s="1" customFormat="1" ht="15" customHeight="1">
      <c r="B117" s="314"/>
      <c r="C117" s="289" t="s">
        <v>60</v>
      </c>
      <c r="D117" s="289"/>
      <c r="E117" s="289"/>
      <c r="F117" s="312" t="s">
        <v>636</v>
      </c>
      <c r="G117" s="289"/>
      <c r="H117" s="289" t="s">
        <v>1258</v>
      </c>
      <c r="I117" s="289" t="s">
        <v>1259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1260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1207</v>
      </c>
      <c r="D123" s="304"/>
      <c r="E123" s="304"/>
      <c r="F123" s="304" t="s">
        <v>1208</v>
      </c>
      <c r="G123" s="305"/>
      <c r="H123" s="304" t="s">
        <v>57</v>
      </c>
      <c r="I123" s="304" t="s">
        <v>60</v>
      </c>
      <c r="J123" s="304" t="s">
        <v>1209</v>
      </c>
      <c r="K123" s="333"/>
    </row>
    <row r="124" spans="2:11" s="1" customFormat="1" ht="17.25" customHeight="1">
      <c r="B124" s="332"/>
      <c r="C124" s="306" t="s">
        <v>1210</v>
      </c>
      <c r="D124" s="306"/>
      <c r="E124" s="306"/>
      <c r="F124" s="307" t="s">
        <v>1211</v>
      </c>
      <c r="G124" s="308"/>
      <c r="H124" s="306"/>
      <c r="I124" s="306"/>
      <c r="J124" s="306" t="s">
        <v>1212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1215</v>
      </c>
      <c r="D126" s="311"/>
      <c r="E126" s="311"/>
      <c r="F126" s="312" t="s">
        <v>636</v>
      </c>
      <c r="G126" s="289"/>
      <c r="H126" s="289" t="s">
        <v>1252</v>
      </c>
      <c r="I126" s="289" t="s">
        <v>1214</v>
      </c>
      <c r="J126" s="289">
        <v>120</v>
      </c>
      <c r="K126" s="337"/>
    </row>
    <row r="127" spans="2:11" s="1" customFormat="1" ht="15" customHeight="1">
      <c r="B127" s="334"/>
      <c r="C127" s="289" t="s">
        <v>1261</v>
      </c>
      <c r="D127" s="289"/>
      <c r="E127" s="289"/>
      <c r="F127" s="312" t="s">
        <v>636</v>
      </c>
      <c r="G127" s="289"/>
      <c r="H127" s="289" t="s">
        <v>1262</v>
      </c>
      <c r="I127" s="289" t="s">
        <v>1214</v>
      </c>
      <c r="J127" s="289" t="s">
        <v>1263</v>
      </c>
      <c r="K127" s="337"/>
    </row>
    <row r="128" spans="2:11" s="1" customFormat="1" ht="15" customHeight="1">
      <c r="B128" s="334"/>
      <c r="C128" s="289" t="s">
        <v>1161</v>
      </c>
      <c r="D128" s="289"/>
      <c r="E128" s="289"/>
      <c r="F128" s="312" t="s">
        <v>636</v>
      </c>
      <c r="G128" s="289"/>
      <c r="H128" s="289" t="s">
        <v>1264</v>
      </c>
      <c r="I128" s="289" t="s">
        <v>1214</v>
      </c>
      <c r="J128" s="289" t="s">
        <v>1263</v>
      </c>
      <c r="K128" s="337"/>
    </row>
    <row r="129" spans="2:11" s="1" customFormat="1" ht="15" customHeight="1">
      <c r="B129" s="334"/>
      <c r="C129" s="289" t="s">
        <v>1223</v>
      </c>
      <c r="D129" s="289"/>
      <c r="E129" s="289"/>
      <c r="F129" s="312" t="s">
        <v>1218</v>
      </c>
      <c r="G129" s="289"/>
      <c r="H129" s="289" t="s">
        <v>1224</v>
      </c>
      <c r="I129" s="289" t="s">
        <v>1214</v>
      </c>
      <c r="J129" s="289">
        <v>15</v>
      </c>
      <c r="K129" s="337"/>
    </row>
    <row r="130" spans="2:11" s="1" customFormat="1" ht="15" customHeight="1">
      <c r="B130" s="334"/>
      <c r="C130" s="315" t="s">
        <v>1225</v>
      </c>
      <c r="D130" s="315"/>
      <c r="E130" s="315"/>
      <c r="F130" s="316" t="s">
        <v>1218</v>
      </c>
      <c r="G130" s="315"/>
      <c r="H130" s="315" t="s">
        <v>1226</v>
      </c>
      <c r="I130" s="315" t="s">
        <v>1214</v>
      </c>
      <c r="J130" s="315">
        <v>15</v>
      </c>
      <c r="K130" s="337"/>
    </row>
    <row r="131" spans="2:11" s="1" customFormat="1" ht="15" customHeight="1">
      <c r="B131" s="334"/>
      <c r="C131" s="315" t="s">
        <v>1227</v>
      </c>
      <c r="D131" s="315"/>
      <c r="E131" s="315"/>
      <c r="F131" s="316" t="s">
        <v>1218</v>
      </c>
      <c r="G131" s="315"/>
      <c r="H131" s="315" t="s">
        <v>1228</v>
      </c>
      <c r="I131" s="315" t="s">
        <v>1214</v>
      </c>
      <c r="J131" s="315">
        <v>20</v>
      </c>
      <c r="K131" s="337"/>
    </row>
    <row r="132" spans="2:11" s="1" customFormat="1" ht="15" customHeight="1">
      <c r="B132" s="334"/>
      <c r="C132" s="315" t="s">
        <v>1229</v>
      </c>
      <c r="D132" s="315"/>
      <c r="E132" s="315"/>
      <c r="F132" s="316" t="s">
        <v>1218</v>
      </c>
      <c r="G132" s="315"/>
      <c r="H132" s="315" t="s">
        <v>1230</v>
      </c>
      <c r="I132" s="315" t="s">
        <v>1214</v>
      </c>
      <c r="J132" s="315">
        <v>20</v>
      </c>
      <c r="K132" s="337"/>
    </row>
    <row r="133" spans="2:11" s="1" customFormat="1" ht="15" customHeight="1">
      <c r="B133" s="334"/>
      <c r="C133" s="289" t="s">
        <v>1217</v>
      </c>
      <c r="D133" s="289"/>
      <c r="E133" s="289"/>
      <c r="F133" s="312" t="s">
        <v>1218</v>
      </c>
      <c r="G133" s="289"/>
      <c r="H133" s="289" t="s">
        <v>1252</v>
      </c>
      <c r="I133" s="289" t="s">
        <v>1214</v>
      </c>
      <c r="J133" s="289">
        <v>50</v>
      </c>
      <c r="K133" s="337"/>
    </row>
    <row r="134" spans="2:11" s="1" customFormat="1" ht="15" customHeight="1">
      <c r="B134" s="334"/>
      <c r="C134" s="289" t="s">
        <v>1231</v>
      </c>
      <c r="D134" s="289"/>
      <c r="E134" s="289"/>
      <c r="F134" s="312" t="s">
        <v>1218</v>
      </c>
      <c r="G134" s="289"/>
      <c r="H134" s="289" t="s">
        <v>1252</v>
      </c>
      <c r="I134" s="289" t="s">
        <v>1214</v>
      </c>
      <c r="J134" s="289">
        <v>50</v>
      </c>
      <c r="K134" s="337"/>
    </row>
    <row r="135" spans="2:11" s="1" customFormat="1" ht="15" customHeight="1">
      <c r="B135" s="334"/>
      <c r="C135" s="289" t="s">
        <v>1237</v>
      </c>
      <c r="D135" s="289"/>
      <c r="E135" s="289"/>
      <c r="F135" s="312" t="s">
        <v>1218</v>
      </c>
      <c r="G135" s="289"/>
      <c r="H135" s="289" t="s">
        <v>1252</v>
      </c>
      <c r="I135" s="289" t="s">
        <v>1214</v>
      </c>
      <c r="J135" s="289">
        <v>50</v>
      </c>
      <c r="K135" s="337"/>
    </row>
    <row r="136" spans="2:11" s="1" customFormat="1" ht="15" customHeight="1">
      <c r="B136" s="334"/>
      <c r="C136" s="289" t="s">
        <v>1239</v>
      </c>
      <c r="D136" s="289"/>
      <c r="E136" s="289"/>
      <c r="F136" s="312" t="s">
        <v>1218</v>
      </c>
      <c r="G136" s="289"/>
      <c r="H136" s="289" t="s">
        <v>1252</v>
      </c>
      <c r="I136" s="289" t="s">
        <v>1214</v>
      </c>
      <c r="J136" s="289">
        <v>50</v>
      </c>
      <c r="K136" s="337"/>
    </row>
    <row r="137" spans="2:11" s="1" customFormat="1" ht="15" customHeight="1">
      <c r="B137" s="334"/>
      <c r="C137" s="289" t="s">
        <v>1240</v>
      </c>
      <c r="D137" s="289"/>
      <c r="E137" s="289"/>
      <c r="F137" s="312" t="s">
        <v>1218</v>
      </c>
      <c r="G137" s="289"/>
      <c r="H137" s="289" t="s">
        <v>1265</v>
      </c>
      <c r="I137" s="289" t="s">
        <v>1214</v>
      </c>
      <c r="J137" s="289">
        <v>255</v>
      </c>
      <c r="K137" s="337"/>
    </row>
    <row r="138" spans="2:11" s="1" customFormat="1" ht="15" customHeight="1">
      <c r="B138" s="334"/>
      <c r="C138" s="289" t="s">
        <v>1242</v>
      </c>
      <c r="D138" s="289"/>
      <c r="E138" s="289"/>
      <c r="F138" s="312" t="s">
        <v>636</v>
      </c>
      <c r="G138" s="289"/>
      <c r="H138" s="289" t="s">
        <v>1266</v>
      </c>
      <c r="I138" s="289" t="s">
        <v>1244</v>
      </c>
      <c r="J138" s="289"/>
      <c r="K138" s="337"/>
    </row>
    <row r="139" spans="2:11" s="1" customFormat="1" ht="15" customHeight="1">
      <c r="B139" s="334"/>
      <c r="C139" s="289" t="s">
        <v>1245</v>
      </c>
      <c r="D139" s="289"/>
      <c r="E139" s="289"/>
      <c r="F139" s="312" t="s">
        <v>636</v>
      </c>
      <c r="G139" s="289"/>
      <c r="H139" s="289" t="s">
        <v>1267</v>
      </c>
      <c r="I139" s="289" t="s">
        <v>1247</v>
      </c>
      <c r="J139" s="289"/>
      <c r="K139" s="337"/>
    </row>
    <row r="140" spans="2:11" s="1" customFormat="1" ht="15" customHeight="1">
      <c r="B140" s="334"/>
      <c r="C140" s="289" t="s">
        <v>1248</v>
      </c>
      <c r="D140" s="289"/>
      <c r="E140" s="289"/>
      <c r="F140" s="312" t="s">
        <v>636</v>
      </c>
      <c r="G140" s="289"/>
      <c r="H140" s="289" t="s">
        <v>1248</v>
      </c>
      <c r="I140" s="289" t="s">
        <v>1247</v>
      </c>
      <c r="J140" s="289"/>
      <c r="K140" s="337"/>
    </row>
    <row r="141" spans="2:11" s="1" customFormat="1" ht="15" customHeight="1">
      <c r="B141" s="334"/>
      <c r="C141" s="289" t="s">
        <v>41</v>
      </c>
      <c r="D141" s="289"/>
      <c r="E141" s="289"/>
      <c r="F141" s="312" t="s">
        <v>636</v>
      </c>
      <c r="G141" s="289"/>
      <c r="H141" s="289" t="s">
        <v>1268</v>
      </c>
      <c r="I141" s="289" t="s">
        <v>1247</v>
      </c>
      <c r="J141" s="289"/>
      <c r="K141" s="337"/>
    </row>
    <row r="142" spans="2:11" s="1" customFormat="1" ht="15" customHeight="1">
      <c r="B142" s="334"/>
      <c r="C142" s="289" t="s">
        <v>1269</v>
      </c>
      <c r="D142" s="289"/>
      <c r="E142" s="289"/>
      <c r="F142" s="312" t="s">
        <v>636</v>
      </c>
      <c r="G142" s="289"/>
      <c r="H142" s="289" t="s">
        <v>1270</v>
      </c>
      <c r="I142" s="289" t="s">
        <v>1247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1271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1207</v>
      </c>
      <c r="D148" s="304"/>
      <c r="E148" s="304"/>
      <c r="F148" s="304" t="s">
        <v>1208</v>
      </c>
      <c r="G148" s="305"/>
      <c r="H148" s="304" t="s">
        <v>57</v>
      </c>
      <c r="I148" s="304" t="s">
        <v>60</v>
      </c>
      <c r="J148" s="304" t="s">
        <v>1209</v>
      </c>
      <c r="K148" s="303"/>
    </row>
    <row r="149" spans="2:11" s="1" customFormat="1" ht="17.25" customHeight="1">
      <c r="B149" s="301"/>
      <c r="C149" s="306" t="s">
        <v>1210</v>
      </c>
      <c r="D149" s="306"/>
      <c r="E149" s="306"/>
      <c r="F149" s="307" t="s">
        <v>1211</v>
      </c>
      <c r="G149" s="308"/>
      <c r="H149" s="306"/>
      <c r="I149" s="306"/>
      <c r="J149" s="306" t="s">
        <v>1212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1215</v>
      </c>
      <c r="D151" s="289"/>
      <c r="E151" s="289"/>
      <c r="F151" s="342" t="s">
        <v>636</v>
      </c>
      <c r="G151" s="289"/>
      <c r="H151" s="341" t="s">
        <v>1252</v>
      </c>
      <c r="I151" s="341" t="s">
        <v>1214</v>
      </c>
      <c r="J151" s="341">
        <v>120</v>
      </c>
      <c r="K151" s="337"/>
    </row>
    <row r="152" spans="2:11" s="1" customFormat="1" ht="15" customHeight="1">
      <c r="B152" s="314"/>
      <c r="C152" s="341" t="s">
        <v>1261</v>
      </c>
      <c r="D152" s="289"/>
      <c r="E152" s="289"/>
      <c r="F152" s="342" t="s">
        <v>636</v>
      </c>
      <c r="G152" s="289"/>
      <c r="H152" s="341" t="s">
        <v>1272</v>
      </c>
      <c r="I152" s="341" t="s">
        <v>1214</v>
      </c>
      <c r="J152" s="341" t="s">
        <v>1263</v>
      </c>
      <c r="K152" s="337"/>
    </row>
    <row r="153" spans="2:11" s="1" customFormat="1" ht="15" customHeight="1">
      <c r="B153" s="314"/>
      <c r="C153" s="341" t="s">
        <v>1161</v>
      </c>
      <c r="D153" s="289"/>
      <c r="E153" s="289"/>
      <c r="F153" s="342" t="s">
        <v>636</v>
      </c>
      <c r="G153" s="289"/>
      <c r="H153" s="341" t="s">
        <v>1273</v>
      </c>
      <c r="I153" s="341" t="s">
        <v>1214</v>
      </c>
      <c r="J153" s="341" t="s">
        <v>1263</v>
      </c>
      <c r="K153" s="337"/>
    </row>
    <row r="154" spans="2:11" s="1" customFormat="1" ht="15" customHeight="1">
      <c r="B154" s="314"/>
      <c r="C154" s="341" t="s">
        <v>1217</v>
      </c>
      <c r="D154" s="289"/>
      <c r="E154" s="289"/>
      <c r="F154" s="342" t="s">
        <v>1218</v>
      </c>
      <c r="G154" s="289"/>
      <c r="H154" s="341" t="s">
        <v>1252</v>
      </c>
      <c r="I154" s="341" t="s">
        <v>1214</v>
      </c>
      <c r="J154" s="341">
        <v>50</v>
      </c>
      <c r="K154" s="337"/>
    </row>
    <row r="155" spans="2:11" s="1" customFormat="1" ht="15" customHeight="1">
      <c r="B155" s="314"/>
      <c r="C155" s="341" t="s">
        <v>1220</v>
      </c>
      <c r="D155" s="289"/>
      <c r="E155" s="289"/>
      <c r="F155" s="342" t="s">
        <v>636</v>
      </c>
      <c r="G155" s="289"/>
      <c r="H155" s="341" t="s">
        <v>1252</v>
      </c>
      <c r="I155" s="341" t="s">
        <v>1222</v>
      </c>
      <c r="J155" s="341"/>
      <c r="K155" s="337"/>
    </row>
    <row r="156" spans="2:11" s="1" customFormat="1" ht="15" customHeight="1">
      <c r="B156" s="314"/>
      <c r="C156" s="341" t="s">
        <v>1231</v>
      </c>
      <c r="D156" s="289"/>
      <c r="E156" s="289"/>
      <c r="F156" s="342" t="s">
        <v>1218</v>
      </c>
      <c r="G156" s="289"/>
      <c r="H156" s="341" t="s">
        <v>1252</v>
      </c>
      <c r="I156" s="341" t="s">
        <v>1214</v>
      </c>
      <c r="J156" s="341">
        <v>50</v>
      </c>
      <c r="K156" s="337"/>
    </row>
    <row r="157" spans="2:11" s="1" customFormat="1" ht="15" customHeight="1">
      <c r="B157" s="314"/>
      <c r="C157" s="341" t="s">
        <v>1239</v>
      </c>
      <c r="D157" s="289"/>
      <c r="E157" s="289"/>
      <c r="F157" s="342" t="s">
        <v>1218</v>
      </c>
      <c r="G157" s="289"/>
      <c r="H157" s="341" t="s">
        <v>1252</v>
      </c>
      <c r="I157" s="341" t="s">
        <v>1214</v>
      </c>
      <c r="J157" s="341">
        <v>50</v>
      </c>
      <c r="K157" s="337"/>
    </row>
    <row r="158" spans="2:11" s="1" customFormat="1" ht="15" customHeight="1">
      <c r="B158" s="314"/>
      <c r="C158" s="341" t="s">
        <v>1237</v>
      </c>
      <c r="D158" s="289"/>
      <c r="E158" s="289"/>
      <c r="F158" s="342" t="s">
        <v>1218</v>
      </c>
      <c r="G158" s="289"/>
      <c r="H158" s="341" t="s">
        <v>1252</v>
      </c>
      <c r="I158" s="341" t="s">
        <v>1214</v>
      </c>
      <c r="J158" s="341">
        <v>50</v>
      </c>
      <c r="K158" s="337"/>
    </row>
    <row r="159" spans="2:11" s="1" customFormat="1" ht="15" customHeight="1">
      <c r="B159" s="314"/>
      <c r="C159" s="341" t="s">
        <v>94</v>
      </c>
      <c r="D159" s="289"/>
      <c r="E159" s="289"/>
      <c r="F159" s="342" t="s">
        <v>636</v>
      </c>
      <c r="G159" s="289"/>
      <c r="H159" s="341" t="s">
        <v>1274</v>
      </c>
      <c r="I159" s="341" t="s">
        <v>1214</v>
      </c>
      <c r="J159" s="341" t="s">
        <v>1275</v>
      </c>
      <c r="K159" s="337"/>
    </row>
    <row r="160" spans="2:11" s="1" customFormat="1" ht="15" customHeight="1">
      <c r="B160" s="314"/>
      <c r="C160" s="341" t="s">
        <v>1276</v>
      </c>
      <c r="D160" s="289"/>
      <c r="E160" s="289"/>
      <c r="F160" s="342" t="s">
        <v>636</v>
      </c>
      <c r="G160" s="289"/>
      <c r="H160" s="341" t="s">
        <v>1277</v>
      </c>
      <c r="I160" s="341" t="s">
        <v>1247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1278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1207</v>
      </c>
      <c r="D166" s="304"/>
      <c r="E166" s="304"/>
      <c r="F166" s="304" t="s">
        <v>1208</v>
      </c>
      <c r="G166" s="346"/>
      <c r="H166" s="347" t="s">
        <v>57</v>
      </c>
      <c r="I166" s="347" t="s">
        <v>60</v>
      </c>
      <c r="J166" s="304" t="s">
        <v>1209</v>
      </c>
      <c r="K166" s="281"/>
    </row>
    <row r="167" spans="2:11" s="1" customFormat="1" ht="17.25" customHeight="1">
      <c r="B167" s="282"/>
      <c r="C167" s="306" t="s">
        <v>1210</v>
      </c>
      <c r="D167" s="306"/>
      <c r="E167" s="306"/>
      <c r="F167" s="307" t="s">
        <v>1211</v>
      </c>
      <c r="G167" s="348"/>
      <c r="H167" s="349"/>
      <c r="I167" s="349"/>
      <c r="J167" s="306" t="s">
        <v>1212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1215</v>
      </c>
      <c r="D169" s="289"/>
      <c r="E169" s="289"/>
      <c r="F169" s="312" t="s">
        <v>636</v>
      </c>
      <c r="G169" s="289"/>
      <c r="H169" s="289" t="s">
        <v>1252</v>
      </c>
      <c r="I169" s="289" t="s">
        <v>1214</v>
      </c>
      <c r="J169" s="289">
        <v>120</v>
      </c>
      <c r="K169" s="337"/>
    </row>
    <row r="170" spans="2:11" s="1" customFormat="1" ht="15" customHeight="1">
      <c r="B170" s="314"/>
      <c r="C170" s="289" t="s">
        <v>1261</v>
      </c>
      <c r="D170" s="289"/>
      <c r="E170" s="289"/>
      <c r="F170" s="312" t="s">
        <v>636</v>
      </c>
      <c r="G170" s="289"/>
      <c r="H170" s="289" t="s">
        <v>1262</v>
      </c>
      <c r="I170" s="289" t="s">
        <v>1214</v>
      </c>
      <c r="J170" s="289" t="s">
        <v>1263</v>
      </c>
      <c r="K170" s="337"/>
    </row>
    <row r="171" spans="2:11" s="1" customFormat="1" ht="15" customHeight="1">
      <c r="B171" s="314"/>
      <c r="C171" s="289" t="s">
        <v>1161</v>
      </c>
      <c r="D171" s="289"/>
      <c r="E171" s="289"/>
      <c r="F171" s="312" t="s">
        <v>636</v>
      </c>
      <c r="G171" s="289"/>
      <c r="H171" s="289" t="s">
        <v>1279</v>
      </c>
      <c r="I171" s="289" t="s">
        <v>1214</v>
      </c>
      <c r="J171" s="289" t="s">
        <v>1263</v>
      </c>
      <c r="K171" s="337"/>
    </row>
    <row r="172" spans="2:11" s="1" customFormat="1" ht="15" customHeight="1">
      <c r="B172" s="314"/>
      <c r="C172" s="289" t="s">
        <v>1217</v>
      </c>
      <c r="D172" s="289"/>
      <c r="E172" s="289"/>
      <c r="F172" s="312" t="s">
        <v>1218</v>
      </c>
      <c r="G172" s="289"/>
      <c r="H172" s="289" t="s">
        <v>1279</v>
      </c>
      <c r="I172" s="289" t="s">
        <v>1214</v>
      </c>
      <c r="J172" s="289">
        <v>50</v>
      </c>
      <c r="K172" s="337"/>
    </row>
    <row r="173" spans="2:11" s="1" customFormat="1" ht="15" customHeight="1">
      <c r="B173" s="314"/>
      <c r="C173" s="289" t="s">
        <v>1220</v>
      </c>
      <c r="D173" s="289"/>
      <c r="E173" s="289"/>
      <c r="F173" s="312" t="s">
        <v>636</v>
      </c>
      <c r="G173" s="289"/>
      <c r="H173" s="289" t="s">
        <v>1279</v>
      </c>
      <c r="I173" s="289" t="s">
        <v>1222</v>
      </c>
      <c r="J173" s="289"/>
      <c r="K173" s="337"/>
    </row>
    <row r="174" spans="2:11" s="1" customFormat="1" ht="15" customHeight="1">
      <c r="B174" s="314"/>
      <c r="C174" s="289" t="s">
        <v>1231</v>
      </c>
      <c r="D174" s="289"/>
      <c r="E174" s="289"/>
      <c r="F174" s="312" t="s">
        <v>1218</v>
      </c>
      <c r="G174" s="289"/>
      <c r="H174" s="289" t="s">
        <v>1279</v>
      </c>
      <c r="I174" s="289" t="s">
        <v>1214</v>
      </c>
      <c r="J174" s="289">
        <v>50</v>
      </c>
      <c r="K174" s="337"/>
    </row>
    <row r="175" spans="2:11" s="1" customFormat="1" ht="15" customHeight="1">
      <c r="B175" s="314"/>
      <c r="C175" s="289" t="s">
        <v>1239</v>
      </c>
      <c r="D175" s="289"/>
      <c r="E175" s="289"/>
      <c r="F175" s="312" t="s">
        <v>1218</v>
      </c>
      <c r="G175" s="289"/>
      <c r="H175" s="289" t="s">
        <v>1279</v>
      </c>
      <c r="I175" s="289" t="s">
        <v>1214</v>
      </c>
      <c r="J175" s="289">
        <v>50</v>
      </c>
      <c r="K175" s="337"/>
    </row>
    <row r="176" spans="2:11" s="1" customFormat="1" ht="15" customHeight="1">
      <c r="B176" s="314"/>
      <c r="C176" s="289" t="s">
        <v>1237</v>
      </c>
      <c r="D176" s="289"/>
      <c r="E176" s="289"/>
      <c r="F176" s="312" t="s">
        <v>1218</v>
      </c>
      <c r="G176" s="289"/>
      <c r="H176" s="289" t="s">
        <v>1279</v>
      </c>
      <c r="I176" s="289" t="s">
        <v>1214</v>
      </c>
      <c r="J176" s="289">
        <v>50</v>
      </c>
      <c r="K176" s="337"/>
    </row>
    <row r="177" spans="2:11" s="1" customFormat="1" ht="15" customHeight="1">
      <c r="B177" s="314"/>
      <c r="C177" s="289" t="s">
        <v>118</v>
      </c>
      <c r="D177" s="289"/>
      <c r="E177" s="289"/>
      <c r="F177" s="312" t="s">
        <v>636</v>
      </c>
      <c r="G177" s="289"/>
      <c r="H177" s="289" t="s">
        <v>1280</v>
      </c>
      <c r="I177" s="289" t="s">
        <v>1281</v>
      </c>
      <c r="J177" s="289"/>
      <c r="K177" s="337"/>
    </row>
    <row r="178" spans="2:11" s="1" customFormat="1" ht="15" customHeight="1">
      <c r="B178" s="314"/>
      <c r="C178" s="289" t="s">
        <v>60</v>
      </c>
      <c r="D178" s="289"/>
      <c r="E178" s="289"/>
      <c r="F178" s="312" t="s">
        <v>636</v>
      </c>
      <c r="G178" s="289"/>
      <c r="H178" s="289" t="s">
        <v>1282</v>
      </c>
      <c r="I178" s="289" t="s">
        <v>1283</v>
      </c>
      <c r="J178" s="289">
        <v>1</v>
      </c>
      <c r="K178" s="337"/>
    </row>
    <row r="179" spans="2:11" s="1" customFormat="1" ht="15" customHeight="1">
      <c r="B179" s="314"/>
      <c r="C179" s="289" t="s">
        <v>56</v>
      </c>
      <c r="D179" s="289"/>
      <c r="E179" s="289"/>
      <c r="F179" s="312" t="s">
        <v>636</v>
      </c>
      <c r="G179" s="289"/>
      <c r="H179" s="289" t="s">
        <v>1284</v>
      </c>
      <c r="I179" s="289" t="s">
        <v>1214</v>
      </c>
      <c r="J179" s="289">
        <v>20</v>
      </c>
      <c r="K179" s="337"/>
    </row>
    <row r="180" spans="2:11" s="1" customFormat="1" ht="15" customHeight="1">
      <c r="B180" s="314"/>
      <c r="C180" s="289" t="s">
        <v>57</v>
      </c>
      <c r="D180" s="289"/>
      <c r="E180" s="289"/>
      <c r="F180" s="312" t="s">
        <v>636</v>
      </c>
      <c r="G180" s="289"/>
      <c r="H180" s="289" t="s">
        <v>1285</v>
      </c>
      <c r="I180" s="289" t="s">
        <v>1214</v>
      </c>
      <c r="J180" s="289">
        <v>255</v>
      </c>
      <c r="K180" s="337"/>
    </row>
    <row r="181" spans="2:11" s="1" customFormat="1" ht="15" customHeight="1">
      <c r="B181" s="314"/>
      <c r="C181" s="289" t="s">
        <v>119</v>
      </c>
      <c r="D181" s="289"/>
      <c r="E181" s="289"/>
      <c r="F181" s="312" t="s">
        <v>636</v>
      </c>
      <c r="G181" s="289"/>
      <c r="H181" s="289" t="s">
        <v>1177</v>
      </c>
      <c r="I181" s="289" t="s">
        <v>1214</v>
      </c>
      <c r="J181" s="289">
        <v>10</v>
      </c>
      <c r="K181" s="337"/>
    </row>
    <row r="182" spans="2:11" s="1" customFormat="1" ht="15" customHeight="1">
      <c r="B182" s="314"/>
      <c r="C182" s="289" t="s">
        <v>120</v>
      </c>
      <c r="D182" s="289"/>
      <c r="E182" s="289"/>
      <c r="F182" s="312" t="s">
        <v>636</v>
      </c>
      <c r="G182" s="289"/>
      <c r="H182" s="289" t="s">
        <v>1286</v>
      </c>
      <c r="I182" s="289" t="s">
        <v>1247</v>
      </c>
      <c r="J182" s="289"/>
      <c r="K182" s="337"/>
    </row>
    <row r="183" spans="2:11" s="1" customFormat="1" ht="15" customHeight="1">
      <c r="B183" s="314"/>
      <c r="C183" s="289" t="s">
        <v>1287</v>
      </c>
      <c r="D183" s="289"/>
      <c r="E183" s="289"/>
      <c r="F183" s="312" t="s">
        <v>636</v>
      </c>
      <c r="G183" s="289"/>
      <c r="H183" s="289" t="s">
        <v>1288</v>
      </c>
      <c r="I183" s="289" t="s">
        <v>1247</v>
      </c>
      <c r="J183" s="289"/>
      <c r="K183" s="337"/>
    </row>
    <row r="184" spans="2:11" s="1" customFormat="1" ht="15" customHeight="1">
      <c r="B184" s="314"/>
      <c r="C184" s="289" t="s">
        <v>1276</v>
      </c>
      <c r="D184" s="289"/>
      <c r="E184" s="289"/>
      <c r="F184" s="312" t="s">
        <v>636</v>
      </c>
      <c r="G184" s="289"/>
      <c r="H184" s="289" t="s">
        <v>1289</v>
      </c>
      <c r="I184" s="289" t="s">
        <v>1247</v>
      </c>
      <c r="J184" s="289"/>
      <c r="K184" s="337"/>
    </row>
    <row r="185" spans="2:11" s="1" customFormat="1" ht="15" customHeight="1">
      <c r="B185" s="314"/>
      <c r="C185" s="289" t="s">
        <v>122</v>
      </c>
      <c r="D185" s="289"/>
      <c r="E185" s="289"/>
      <c r="F185" s="312" t="s">
        <v>1218</v>
      </c>
      <c r="G185" s="289"/>
      <c r="H185" s="289" t="s">
        <v>1290</v>
      </c>
      <c r="I185" s="289" t="s">
        <v>1214</v>
      </c>
      <c r="J185" s="289">
        <v>50</v>
      </c>
      <c r="K185" s="337"/>
    </row>
    <row r="186" spans="2:11" s="1" customFormat="1" ht="15" customHeight="1">
      <c r="B186" s="314"/>
      <c r="C186" s="289" t="s">
        <v>1291</v>
      </c>
      <c r="D186" s="289"/>
      <c r="E186" s="289"/>
      <c r="F186" s="312" t="s">
        <v>1218</v>
      </c>
      <c r="G186" s="289"/>
      <c r="H186" s="289" t="s">
        <v>1292</v>
      </c>
      <c r="I186" s="289" t="s">
        <v>1293</v>
      </c>
      <c r="J186" s="289"/>
      <c r="K186" s="337"/>
    </row>
    <row r="187" spans="2:11" s="1" customFormat="1" ht="15" customHeight="1">
      <c r="B187" s="314"/>
      <c r="C187" s="289" t="s">
        <v>1294</v>
      </c>
      <c r="D187" s="289"/>
      <c r="E187" s="289"/>
      <c r="F187" s="312" t="s">
        <v>1218</v>
      </c>
      <c r="G187" s="289"/>
      <c r="H187" s="289" t="s">
        <v>1295</v>
      </c>
      <c r="I187" s="289" t="s">
        <v>1293</v>
      </c>
      <c r="J187" s="289"/>
      <c r="K187" s="337"/>
    </row>
    <row r="188" spans="2:11" s="1" customFormat="1" ht="15" customHeight="1">
      <c r="B188" s="314"/>
      <c r="C188" s="289" t="s">
        <v>1296</v>
      </c>
      <c r="D188" s="289"/>
      <c r="E188" s="289"/>
      <c r="F188" s="312" t="s">
        <v>1218</v>
      </c>
      <c r="G188" s="289"/>
      <c r="H188" s="289" t="s">
        <v>1297</v>
      </c>
      <c r="I188" s="289" t="s">
        <v>1293</v>
      </c>
      <c r="J188" s="289"/>
      <c r="K188" s="337"/>
    </row>
    <row r="189" spans="2:11" s="1" customFormat="1" ht="15" customHeight="1">
      <c r="B189" s="314"/>
      <c r="C189" s="350" t="s">
        <v>1298</v>
      </c>
      <c r="D189" s="289"/>
      <c r="E189" s="289"/>
      <c r="F189" s="312" t="s">
        <v>1218</v>
      </c>
      <c r="G189" s="289"/>
      <c r="H189" s="289" t="s">
        <v>1299</v>
      </c>
      <c r="I189" s="289" t="s">
        <v>1300</v>
      </c>
      <c r="J189" s="351" t="s">
        <v>1301</v>
      </c>
      <c r="K189" s="337"/>
    </row>
    <row r="190" spans="2:11" s="1" customFormat="1" ht="15" customHeight="1">
      <c r="B190" s="314"/>
      <c r="C190" s="350" t="s">
        <v>45</v>
      </c>
      <c r="D190" s="289"/>
      <c r="E190" s="289"/>
      <c r="F190" s="312" t="s">
        <v>636</v>
      </c>
      <c r="G190" s="289"/>
      <c r="H190" s="286" t="s">
        <v>1302</v>
      </c>
      <c r="I190" s="289" t="s">
        <v>1303</v>
      </c>
      <c r="J190" s="289"/>
      <c r="K190" s="337"/>
    </row>
    <row r="191" spans="2:11" s="1" customFormat="1" ht="15" customHeight="1">
      <c r="B191" s="314"/>
      <c r="C191" s="350" t="s">
        <v>1304</v>
      </c>
      <c r="D191" s="289"/>
      <c r="E191" s="289"/>
      <c r="F191" s="312" t="s">
        <v>636</v>
      </c>
      <c r="G191" s="289"/>
      <c r="H191" s="289" t="s">
        <v>1305</v>
      </c>
      <c r="I191" s="289" t="s">
        <v>1247</v>
      </c>
      <c r="J191" s="289"/>
      <c r="K191" s="337"/>
    </row>
    <row r="192" spans="2:11" s="1" customFormat="1" ht="15" customHeight="1">
      <c r="B192" s="314"/>
      <c r="C192" s="350" t="s">
        <v>1306</v>
      </c>
      <c r="D192" s="289"/>
      <c r="E192" s="289"/>
      <c r="F192" s="312" t="s">
        <v>636</v>
      </c>
      <c r="G192" s="289"/>
      <c r="H192" s="289" t="s">
        <v>1307</v>
      </c>
      <c r="I192" s="289" t="s">
        <v>1247</v>
      </c>
      <c r="J192" s="289"/>
      <c r="K192" s="337"/>
    </row>
    <row r="193" spans="2:11" s="1" customFormat="1" ht="15" customHeight="1">
      <c r="B193" s="314"/>
      <c r="C193" s="350" t="s">
        <v>1308</v>
      </c>
      <c r="D193" s="289"/>
      <c r="E193" s="289"/>
      <c r="F193" s="312" t="s">
        <v>1218</v>
      </c>
      <c r="G193" s="289"/>
      <c r="H193" s="289" t="s">
        <v>1309</v>
      </c>
      <c r="I193" s="289" t="s">
        <v>1247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1310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1311</v>
      </c>
      <c r="D200" s="353"/>
      <c r="E200" s="353"/>
      <c r="F200" s="353" t="s">
        <v>1312</v>
      </c>
      <c r="G200" s="354"/>
      <c r="H200" s="353" t="s">
        <v>1313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1303</v>
      </c>
      <c r="D202" s="289"/>
      <c r="E202" s="289"/>
      <c r="F202" s="312" t="s">
        <v>46</v>
      </c>
      <c r="G202" s="289"/>
      <c r="H202" s="289" t="s">
        <v>1314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47</v>
      </c>
      <c r="G203" s="289"/>
      <c r="H203" s="289" t="s">
        <v>1315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50</v>
      </c>
      <c r="G204" s="289"/>
      <c r="H204" s="289" t="s">
        <v>1316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48</v>
      </c>
      <c r="G205" s="289"/>
      <c r="H205" s="289" t="s">
        <v>1317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49</v>
      </c>
      <c r="G206" s="289"/>
      <c r="H206" s="289" t="s">
        <v>1318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1259</v>
      </c>
      <c r="D208" s="289"/>
      <c r="E208" s="289"/>
      <c r="F208" s="312" t="s">
        <v>82</v>
      </c>
      <c r="G208" s="289"/>
      <c r="H208" s="289" t="s">
        <v>1319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1157</v>
      </c>
      <c r="G209" s="289"/>
      <c r="H209" s="289" t="s">
        <v>1158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1155</v>
      </c>
      <c r="G210" s="289"/>
      <c r="H210" s="289" t="s">
        <v>1320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88</v>
      </c>
      <c r="G211" s="350"/>
      <c r="H211" s="341" t="s">
        <v>1159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1160</v>
      </c>
      <c r="G212" s="350"/>
      <c r="H212" s="341" t="s">
        <v>1321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1283</v>
      </c>
      <c r="D214" s="289"/>
      <c r="E214" s="289"/>
      <c r="F214" s="312">
        <v>1</v>
      </c>
      <c r="G214" s="350"/>
      <c r="H214" s="341" t="s">
        <v>1322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1323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1324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1325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JANA_2018\jana</dc:creator>
  <cp:keywords/>
  <dc:description/>
  <cp:lastModifiedBy>JANA_2018\jana</cp:lastModifiedBy>
  <dcterms:created xsi:type="dcterms:W3CDTF">2022-01-31T09:43:33Z</dcterms:created>
  <dcterms:modified xsi:type="dcterms:W3CDTF">2022-01-31T09:43:37Z</dcterms:modified>
  <cp:category/>
  <cp:version/>
  <cp:contentType/>
  <cp:contentStatus/>
</cp:coreProperties>
</file>