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/>
  <bookViews>
    <workbookView xWindow="65524" yWindow="12" windowWidth="21600" windowHeight="11388" activeTab="2"/>
  </bookViews>
  <sheets>
    <sheet name="Kritérium (i) - Rekapitulace" sheetId="1" r:id="rId1"/>
    <sheet name="Kritérium (i) - Vybrané položky" sheetId="2" r:id="rId2"/>
    <sheet name="Kritérium (ii) - Koeficienty" sheetId="3" r:id="rId3"/>
  </sheets>
  <definedNames/>
  <calcPr calcId="191029"/>
  <extLst/>
</workbook>
</file>

<file path=xl/sharedStrings.xml><?xml version="1.0" encoding="utf-8"?>
<sst xmlns="http://schemas.openxmlformats.org/spreadsheetml/2006/main" count="506" uniqueCount="185">
  <si>
    <t>Firma: Krajská správa a údržba silnic Karlovarského kraje, příspěvková organizace</t>
  </si>
  <si>
    <t>Rekapitulace ceny</t>
  </si>
  <si>
    <t>Stavba: TÚ_2022_002 - Rámcová dohoda na zhotovitele stavebních prací na silnicích ve správě zadavatele</t>
  </si>
  <si>
    <t>Varianta: 01 - Příloha č. ...... Vybrané položky k individuálnímu ocěnění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</si>
  <si>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</si>
  <si>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</si>
  <si>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</si>
  <si>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</si>
  <si>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</si>
  <si>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</si>
  <si>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</si>
  <si>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</si>
  <si>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</si>
  <si>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</si>
  <si>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</si>
  <si>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TÚ_2022_002</t>
  </si>
  <si>
    <t>Rámcová dohoda na zhotovitele stavebních prací na silnicích ve správě zadavatele</t>
  </si>
  <si>
    <t>O</t>
  </si>
  <si>
    <t>Rozpočet:</t>
  </si>
  <si>
    <t>0,00</t>
  </si>
  <si>
    <t>15,00</t>
  </si>
  <si>
    <t>21,00</t>
  </si>
  <si>
    <t>3</t>
  </si>
  <si>
    <t>0</t>
  </si>
  <si>
    <t>2</t>
  </si>
  <si>
    <t>01</t>
  </si>
  <si>
    <t>Vybrané položky k individuálnímu ocěnění</t>
  </si>
  <si>
    <t>Typ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</si>
  <si>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</si>
  <si>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</si>
  <si>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</si>
  <si>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</si>
  <si>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</si>
  <si>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</si>
  <si>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</si>
  <si>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</si>
  <si>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</si>
  <si>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</si>
  <si>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</si>
  <si>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</si>
  <si>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</si>
  <si>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</si>
  <si>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</si>
  <si>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</si>
  <si>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</si>
  <si>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</si>
  <si>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</si>
  <si>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</si>
  <si>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</si>
  <si>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</si>
  <si>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</si>
  <si>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</t>
  </si>
  <si>
    <t>VV</t>
  </si>
  <si>
    <t>z položky 12393: 1500*1,9=2 850,000 [A]</t>
  </si>
  <si>
    <t>TS</t>
  </si>
  <si>
    <t>zahrnuje veškeré poplatky provozovateli skládky související s uložením odpadu na skládce.</t>
  </si>
  <si>
    <t>b</t>
  </si>
  <si>
    <t>ASFALTY</t>
  </si>
  <si>
    <t>z položky 11313: 450*2,5=1 125,000 [A] 
z položky 11332: 500*2,5=1 250,000 [B] 
Celkem: A+B=2 375,000 [C]</t>
  </si>
  <si>
    <t>c</t>
  </si>
  <si>
    <t>KAMENIVO, STAVEBNÍ SUŤ</t>
  </si>
  <si>
    <t>z položky 11332: 3105*2,2=6 831,000 [A]</t>
  </si>
  <si>
    <t>02720</t>
  </si>
  <si>
    <t/>
  </si>
  <si>
    <t>POMOC PRÁCE ZŘÍZ NEBO ZAJIŠŤ REGULACI A OCHRANU DOPRAVY</t>
  </si>
  <si>
    <t>KPL</t>
  </si>
  <si>
    <t>zahrnuje veškeré náklady spojené s objednatelem požadovanými zařízeními</t>
  </si>
  <si>
    <t>02944</t>
  </si>
  <si>
    <t>OSTAT POŽADAVKY - DOKUMENTACE SKUTEČ PROVEDENÍ V DIGIT FORMĚ</t>
  </si>
  <si>
    <t>zahrnuje veškeré náklady spojené s objednatelem požadovanými pracemi</t>
  </si>
  <si>
    <t>02991</t>
  </si>
  <si>
    <t>OSTATNÍ POŽADAVKY - INFORMAČNÍ TABULE</t>
  </si>
  <si>
    <t>KUS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</si>
  <si>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</si>
  <si>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Zemní práce</t>
  </si>
  <si>
    <t>7</t>
  </si>
  <si>
    <t>11313</t>
  </si>
  <si>
    <t>ODSTRANĚNÍ KRYTU ZPEVNĚNÝCH PLOCH S ASFALTOVÝM POJIVEM</t>
  </si>
  <si>
    <t>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</si>
  <si>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</si>
  <si>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8</t>
  </si>
  <si>
    <t>11332</t>
  </si>
  <si>
    <t>ODSTRANĚNÍ PODKLADŮ ZPEVNĚNÝCH PLOCH Z KAMENIVA NESTMELENÉHO</t>
  </si>
  <si>
    <t>11333</t>
  </si>
  <si>
    <t>ODSTRANĚNÍ PODKLADU ZPEVNĚNÝCH PLOCH S ASFALT POJIVEM</t>
  </si>
  <si>
    <t>11372</t>
  </si>
  <si>
    <t>FRÉZOVÁNÍ ZPEVNĚNÝCH PLOCH ASFALTOVÝCH</t>
  </si>
  <si>
    <t>11</t>
  </si>
  <si>
    <t>12393</t>
  </si>
  <si>
    <t>ODKOP PRO SPOD STAVBU SILNIC A ŽELEZNIC TŘ. III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</si>
  <si>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</si>
  <si>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Komunikace</t>
  </si>
  <si>
    <t>12</t>
  </si>
  <si>
    <t>567504</t>
  </si>
  <si>
    <t>VRSTVY PRO OBNOVU A OPRAVY RECYK ZA STUDENA CEM A ASF EMULZÍ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</si>
  <si>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</si>
  <si>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13</t>
  </si>
  <si>
    <t>572214</t>
  </si>
  <si>
    <t>SPOJOVACÍ POSTŘIK Z MODIFIK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</si>
  <si>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</si>
  <si>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</si>
  <si>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14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</si>
  <si>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</si>
  <si>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</si>
  <si>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</si>
  <si>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15</t>
  </si>
  <si>
    <t>574A34</t>
  </si>
  <si>
    <t>ASFALTOVÝ BETON PRO OBRUSNÉ VRSTVY ACO 11+, 11S TL. 40MM</t>
  </si>
  <si>
    <t>16</t>
  </si>
  <si>
    <t>574A43</t>
  </si>
  <si>
    <t>ASFALTOVÝ BETON PRO OBRUSNÉ VRSTVY ACO 11 TL. 50MM</t>
  </si>
  <si>
    <t>17</t>
  </si>
  <si>
    <t>574A44</t>
  </si>
  <si>
    <t>ASFALTOVÝ BETON PRO OBRUSNÉ VRSTVY ACO 11+, 11S TL. 50MM</t>
  </si>
  <si>
    <t>18</t>
  </si>
  <si>
    <t>574B33</t>
  </si>
  <si>
    <t>ASFALTOVÝ BETON PRO OBRUSNÉ VRSTVY MODIFIK ACO 11 TL. 40MM</t>
  </si>
  <si>
    <t>19</t>
  </si>
  <si>
    <t>574B34</t>
  </si>
  <si>
    <t>ASFALTOVÝ BETON PRO OBRUSNÉ VRSTVY MODIFIK ACO 11+, 11S TL. 40MM</t>
  </si>
  <si>
    <t>20</t>
  </si>
  <si>
    <t>574B43</t>
  </si>
  <si>
    <t>ASFALTOVÝ BETON PRO OBRUSNÉ VRSTVY MODIFIK ACO 11 TL. 50MM</t>
  </si>
  <si>
    <t>21</t>
  </si>
  <si>
    <t>574B44</t>
  </si>
  <si>
    <t>ASFALTOVÝ BETON PRO OBRUSNÉ VRSTVY MODIFIK ACO 11+, 11S TL. 50MM</t>
  </si>
  <si>
    <t>22</t>
  </si>
  <si>
    <t>574C55</t>
  </si>
  <si>
    <t>ASFALTOVÝ BETON PRO LOŽNÍ VRSTVY ACL 16 TL. 60MM</t>
  </si>
  <si>
    <t>23</t>
  </si>
  <si>
    <t>574C56</t>
  </si>
  <si>
    <t>ASFALTOVÝ BETON PRO LOŽNÍ VRSTVY ACL 16+, 16S TL. 60MM</t>
  </si>
  <si>
    <t>24</t>
  </si>
  <si>
    <t>574D55</t>
  </si>
  <si>
    <t>ASFALTOVÝ BETON PRO LOŽNÍ VRSTVY MODIFIK ACL 16 TL. 60MM</t>
  </si>
  <si>
    <t>25</t>
  </si>
  <si>
    <t>574D56</t>
  </si>
  <si>
    <t>ASFALTOVÝ BETON PRO LOŽNÍ VRSTVY MODIFIK ACL 16+, 16S TL. 60MM</t>
  </si>
  <si>
    <t>26</t>
  </si>
  <si>
    <t>574E46</t>
  </si>
  <si>
    <t>ASFALTOVÝ BETON PRO PODKLADNÍ VRSTVY ACP 16+, 16S TL. 50MM</t>
  </si>
  <si>
    <t>27</t>
  </si>
  <si>
    <t>574H34</t>
  </si>
  <si>
    <t>ASFALTOVÝ BETON VELMI TENKÝ MODIFIK BBTM 11+, 11S TL. 30MM</t>
  </si>
  <si>
    <t>TICHÝ KOBEREC</t>
  </si>
  <si>
    <t>28</t>
  </si>
  <si>
    <t>574J54</t>
  </si>
  <si>
    <t>ASFALTOVÝ KOBEREC MASTIXOVÝ MODIFIK SMA 11+, 11S TL. 40MM</t>
  </si>
  <si>
    <t>29</t>
  </si>
  <si>
    <t>5774EG</t>
  </si>
  <si>
    <t>VRSTVY PRO OBNOVU A OPRAVY Z ASF BETONU ACP 16+, 16S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</si>
  <si>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</si>
  <si>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30</t>
  </si>
  <si>
    <t>57792A</t>
  </si>
  <si>
    <t>VÝSPRAVA VÝTLUKŮ SMĚSÍ ACO TL. DO 50MM</t>
  </si>
  <si>
    <t>- odfrézování nebo jiné odstranění poškozených vozovkových vrstev 
- zaříznutí hran 
- vyčištění 
- nátěr 
- dodání a výplň předepsanou zhutněnou balenou asfaltovou směsí 
- asfaltová zálivka</t>
  </si>
  <si>
    <t>Ostatní konstrukce a práce</t>
  </si>
  <si>
    <t>31</t>
  </si>
  <si>
    <t>915111</t>
  </si>
  <si>
    <t>VODOROVNÉ DOPRAVNÍ ZNAČENÍ BARVOU HLADKÉ - DODÁVKA A POKLÁDKA</t>
  </si>
  <si>
    <t>položka zahrnuje: 
- dodání a pokládku nátěrového materiálu (měří se pouze natíraná plocha) 
- předznačení a reflexní úpravu</t>
  </si>
  <si>
    <t>32</t>
  </si>
  <si>
    <t>915211</t>
  </si>
  <si>
    <t>VODOROVNÉ DOPRAVNÍ ZNAČENÍ PLASTEM HLADKÉ - DODÁVKA A POKLÁDKA</t>
  </si>
  <si>
    <t>Stavební díl</t>
  </si>
  <si>
    <t>Základy</t>
  </si>
  <si>
    <t>Svislé konstrukce</t>
  </si>
  <si>
    <t>Vodorovné konstrukce</t>
  </si>
  <si>
    <t>Úpravy povrchů, podlahy, výplně otvorů</t>
  </si>
  <si>
    <t>Přidružená stavební výroba</t>
  </si>
  <si>
    <t>Potrubí</t>
  </si>
  <si>
    <t>Ostatní práce</t>
  </si>
  <si>
    <t>Koeficient</t>
  </si>
  <si>
    <t>K0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</si>
  <si>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</si>
  <si>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</si>
  <si>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</si>
  <si>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</si>
  <si>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</si>
  <si>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</si>
  <si>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</si>
  <si>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</si>
  <si>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</si>
  <si>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Pronásobení Koeficienty</t>
  </si>
  <si>
    <t>Nabídka dodavatele  (koeficient vyjádřený číslem vyšším než 0 a s přesností na 2 desetinná místa)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</si>
</sst>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00"/>
  </numFmts>
  <fonts count="8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workbookViewId="0" topLeftCell="A1">
      <selection activeCell="C6" sqref="C6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1"/>
      <c r="B1" s="1" t="s">
        <v>0</v>
      </c>
      <c r="C1" s="1"/>
      <c r="D1" s="1"/>
      <c r="E1" s="1"/>
    </row>
    <row r="2" spans="1:5" ht="12.75" customHeight="1">
      <c r="A2" s="41"/>
      <c r="B2" s="42" t="s">
        <v>1</v>
      </c>
      <c r="C2" s="1"/>
      <c r="D2" s="1"/>
      <c r="E2" s="1"/>
    </row>
    <row r="3" spans="1:5" ht="20.1" customHeight="1">
      <c r="A3" s="41"/>
      <c r="B3" s="41"/>
      <c r="C3" s="1"/>
      <c r="D3" s="1"/>
      <c r="E3" s="1"/>
    </row>
    <row r="4" spans="1:5" ht="20.1" customHeight="1">
      <c r="A4" s="1"/>
      <c r="B4" s="43" t="s">
        <v>2</v>
      </c>
      <c r="C4" s="41"/>
      <c r="D4" s="41"/>
      <c r="E4" s="1"/>
    </row>
    <row r="5" spans="1:5" ht="12.75" customHeight="1">
      <c r="A5" s="1"/>
      <c r="B5" s="41" t="s">
        <v>3</v>
      </c>
      <c r="C5" s="41"/>
      <c r="D5" s="41"/>
      <c r="E5" s="1"/>
    </row>
    <row r="6" spans="1:5" ht="12.75" customHeight="1">
      <c r="A6" s="1"/>
      <c r="B6" s="3" t="s">
        <v>4</v>
      </c>
      <c r="C6" s="6">
        <f>SUM(C10:C10)</f>
        <v>0</v>
      </c>
      <c r="D6" s="1"/>
      <c r="E6" s="1"/>
    </row>
    <row r="7" spans="1:5" ht="12.75" customHeight="1">
      <c r="A7" s="1"/>
      <c r="B7" s="3" t="s">
        <v>5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25</v>
      </c>
      <c r="B10" s="15" t="s">
        <v>26</v>
      </c>
      <c r="C10" s="16">
        <f>'Kritérium (i) - Vybrané položky'!I3</f>
        <v>0</v>
      </c>
      <c r="D10" s="16">
        <f>'Kritérium (i) - Vybrané položky'!O2</f>
        <v>0</v>
      </c>
      <c r="E10" s="16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39"/>
  <sheetViews>
    <sheetView zoomScale="70" zoomScaleNormal="70" workbookViewId="0" topLeftCell="B1">
      <pane ySplit="7" topLeftCell="A8" activePane="bottomLeft" state="frozen"/>
      <selection pane="bottomLeft" activeCell="T23" sqref="T2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33.57421875" style="0" customWidth="1"/>
    <col min="15" max="15" width="9.140625" style="0" hidden="1" customWidth="1"/>
    <col min="16" max="16" width="9.57421875" style="0" hidden="1" customWidth="1"/>
    <col min="17" max="17" width="20.8515625" style="0" hidden="1" customWidth="1"/>
    <col min="18" max="18" width="31.5742187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5"/>
      <c r="O2">
        <f>0+O8+O33+O54+O131</f>
        <v>0</v>
      </c>
      <c r="P2" t="s">
        <v>23</v>
      </c>
    </row>
    <row r="3" spans="1:16" ht="15" customHeight="1">
      <c r="A3" t="s">
        <v>12</v>
      </c>
      <c r="B3" s="9" t="s">
        <v>14</v>
      </c>
      <c r="C3" s="44" t="s">
        <v>15</v>
      </c>
      <c r="D3" s="41"/>
      <c r="E3" s="10" t="s">
        <v>16</v>
      </c>
      <c r="F3" s="1"/>
      <c r="G3" s="8"/>
      <c r="H3" s="7" t="s">
        <v>25</v>
      </c>
      <c r="I3" s="32">
        <f>0+I8+I33+I54+I131</f>
        <v>0</v>
      </c>
      <c r="J3" s="32">
        <f>0+J8+J33+J54+J131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45" t="s">
        <v>25</v>
      </c>
      <c r="D4" s="46"/>
      <c r="E4" s="13" t="s">
        <v>26</v>
      </c>
      <c r="F4" s="5"/>
      <c r="G4" s="5"/>
      <c r="H4" s="14"/>
      <c r="I4" s="14"/>
      <c r="J4" s="14"/>
      <c r="O4" t="s">
        <v>20</v>
      </c>
      <c r="P4" t="s">
        <v>24</v>
      </c>
    </row>
    <row r="5" spans="1:16" ht="12.75" customHeight="1">
      <c r="A5" s="47" t="s">
        <v>27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J5" s="47" t="s">
        <v>183</v>
      </c>
      <c r="O5" t="s">
        <v>21</v>
      </c>
      <c r="P5" t="s">
        <v>23</v>
      </c>
    </row>
    <row r="6" spans="1:10" ht="12.75" customHeight="1">
      <c r="A6" s="47"/>
      <c r="B6" s="47"/>
      <c r="C6" s="47"/>
      <c r="D6" s="47"/>
      <c r="E6" s="47"/>
      <c r="F6" s="47"/>
      <c r="G6" s="47"/>
      <c r="H6" s="11" t="s">
        <v>39</v>
      </c>
      <c r="I6" s="11" t="s">
        <v>41</v>
      </c>
      <c r="J6" s="47"/>
    </row>
    <row r="7" spans="1:10" ht="12.75" customHeight="1" thickBo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  <c r="J7" s="38" t="s">
        <v>87</v>
      </c>
    </row>
    <row r="8" spans="1:18" ht="12.75" customHeight="1" thickBo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J8" s="37">
        <f>'Kritérium (ii) - Koeficienty'!D2*'Kritérium (i) - Vybrané položky'!I8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13.2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2850</v>
      </c>
      <c r="H9" s="39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3.2">
      <c r="A10" s="26" t="s">
        <v>50</v>
      </c>
      <c r="E10" s="27" t="s">
        <v>51</v>
      </c>
    </row>
    <row r="11" spans="1:5" ht="13.2">
      <c r="A11" s="28" t="s">
        <v>52</v>
      </c>
      <c r="E11" s="29" t="s">
        <v>53</v>
      </c>
    </row>
    <row r="12" spans="1:5" ht="26.4">
      <c r="A12" t="s">
        <v>54</v>
      </c>
      <c r="E12" s="27" t="s">
        <v>55</v>
      </c>
    </row>
    <row r="13" spans="1:16" ht="13.2">
      <c r="A13" s="17" t="s">
        <v>45</v>
      </c>
      <c r="B13" s="21" t="s">
        <v>24</v>
      </c>
      <c r="C13" s="21" t="s">
        <v>46</v>
      </c>
      <c r="D13" s="17" t="s">
        <v>56</v>
      </c>
      <c r="E13" s="22" t="s">
        <v>48</v>
      </c>
      <c r="F13" s="23" t="s">
        <v>49</v>
      </c>
      <c r="G13" s="24">
        <v>2375</v>
      </c>
      <c r="H13" s="39">
        <v>0</v>
      </c>
      <c r="I13" s="25">
        <f>ROUND(ROUND(H13,2)*ROUND(G13,3),2)</f>
        <v>0</v>
      </c>
      <c r="O13">
        <f>(I13*21)/100</f>
        <v>0</v>
      </c>
      <c r="P13" t="s">
        <v>24</v>
      </c>
    </row>
    <row r="14" spans="1:5" ht="13.2">
      <c r="A14" s="26" t="s">
        <v>50</v>
      </c>
      <c r="E14" s="27" t="s">
        <v>57</v>
      </c>
    </row>
    <row r="15" spans="1:5" ht="52.8">
      <c r="A15" s="28" t="s">
        <v>52</v>
      </c>
      <c r="E15" s="29" t="s">
        <v>58</v>
      </c>
    </row>
    <row r="16" spans="1:5" ht="26.4">
      <c r="A16" t="s">
        <v>54</v>
      </c>
      <c r="E16" s="27" t="s">
        <v>55</v>
      </c>
    </row>
    <row r="17" spans="1:16" ht="13.2">
      <c r="A17" s="17" t="s">
        <v>45</v>
      </c>
      <c r="B17" s="21" t="s">
        <v>22</v>
      </c>
      <c r="C17" s="21" t="s">
        <v>46</v>
      </c>
      <c r="D17" s="17" t="s">
        <v>59</v>
      </c>
      <c r="E17" s="22" t="s">
        <v>48</v>
      </c>
      <c r="F17" s="23" t="s">
        <v>49</v>
      </c>
      <c r="G17" s="24">
        <v>6831</v>
      </c>
      <c r="H17" s="39">
        <v>0</v>
      </c>
      <c r="I17" s="25">
        <f>ROUND(ROUND(H17,2)*ROUND(G17,3),2)</f>
        <v>0</v>
      </c>
      <c r="O17">
        <f>(I17*21)/100</f>
        <v>0</v>
      </c>
      <c r="P17" t="s">
        <v>24</v>
      </c>
    </row>
    <row r="18" spans="1:5" ht="13.2">
      <c r="A18" s="26" t="s">
        <v>50</v>
      </c>
      <c r="E18" s="27" t="s">
        <v>60</v>
      </c>
    </row>
    <row r="19" spans="1:5" ht="13.2">
      <c r="A19" s="28" t="s">
        <v>52</v>
      </c>
      <c r="E19" s="29" t="s">
        <v>61</v>
      </c>
    </row>
    <row r="20" spans="1:5" ht="26.4">
      <c r="A20" t="s">
        <v>54</v>
      </c>
      <c r="E20" s="27" t="s">
        <v>55</v>
      </c>
    </row>
    <row r="21" spans="1:16" ht="13.2">
      <c r="A21" s="17" t="s">
        <v>45</v>
      </c>
      <c r="B21" s="21" t="s">
        <v>33</v>
      </c>
      <c r="C21" s="21" t="s">
        <v>62</v>
      </c>
      <c r="D21" s="17" t="s">
        <v>63</v>
      </c>
      <c r="E21" s="22" t="s">
        <v>64</v>
      </c>
      <c r="F21" s="23" t="s">
        <v>65</v>
      </c>
      <c r="G21" s="24">
        <v>90</v>
      </c>
      <c r="H21" s="39">
        <v>0</v>
      </c>
      <c r="I21" s="25">
        <f>ROUND(ROUND(H21,2)*ROUND(G21,3),2)</f>
        <v>0</v>
      </c>
      <c r="O21">
        <f>(I21*21)/100</f>
        <v>0</v>
      </c>
      <c r="P21" t="s">
        <v>24</v>
      </c>
    </row>
    <row r="22" spans="1:5" ht="13.2">
      <c r="A22" s="26" t="s">
        <v>50</v>
      </c>
      <c r="E22" s="27" t="s">
        <v>63</v>
      </c>
    </row>
    <row r="23" spans="1:5" ht="13.2">
      <c r="A23" s="28" t="s">
        <v>52</v>
      </c>
      <c r="E23" s="29" t="s">
        <v>63</v>
      </c>
    </row>
    <row r="24" spans="1:5" ht="13.2">
      <c r="A24" t="s">
        <v>54</v>
      </c>
      <c r="E24" s="27" t="s">
        <v>66</v>
      </c>
    </row>
    <row r="25" spans="1:16" ht="13.2">
      <c r="A25" s="17" t="s">
        <v>45</v>
      </c>
      <c r="B25" s="21" t="s">
        <v>35</v>
      </c>
      <c r="C25" s="21" t="s">
        <v>67</v>
      </c>
      <c r="D25" s="17" t="s">
        <v>63</v>
      </c>
      <c r="E25" s="22" t="s">
        <v>68</v>
      </c>
      <c r="F25" s="23" t="s">
        <v>65</v>
      </c>
      <c r="G25" s="24">
        <v>30</v>
      </c>
      <c r="H25" s="39">
        <v>0</v>
      </c>
      <c r="I25" s="25">
        <f>ROUND(ROUND(H25,2)*ROUND(G25,3),2)</f>
        <v>0</v>
      </c>
      <c r="O25">
        <f>(I25*21)/100</f>
        <v>0</v>
      </c>
      <c r="P25" t="s">
        <v>24</v>
      </c>
    </row>
    <row r="26" spans="1:5" ht="13.2">
      <c r="A26" s="26" t="s">
        <v>50</v>
      </c>
      <c r="E26" s="27" t="s">
        <v>63</v>
      </c>
    </row>
    <row r="27" spans="1:5" ht="13.2">
      <c r="A27" s="28" t="s">
        <v>52</v>
      </c>
      <c r="E27" s="29" t="s">
        <v>63</v>
      </c>
    </row>
    <row r="28" spans="1:5" ht="13.2">
      <c r="A28" t="s">
        <v>54</v>
      </c>
      <c r="E28" s="27" t="s">
        <v>69</v>
      </c>
    </row>
    <row r="29" spans="1:16" ht="13.2">
      <c r="A29" s="17" t="s">
        <v>45</v>
      </c>
      <c r="B29" s="21" t="s">
        <v>37</v>
      </c>
      <c r="C29" s="21" t="s">
        <v>70</v>
      </c>
      <c r="D29" s="17" t="s">
        <v>63</v>
      </c>
      <c r="E29" s="22" t="s">
        <v>71</v>
      </c>
      <c r="F29" s="23" t="s">
        <v>72</v>
      </c>
      <c r="G29" s="24">
        <v>90</v>
      </c>
      <c r="H29" s="39">
        <v>0</v>
      </c>
      <c r="I29" s="25">
        <f>ROUND(ROUND(H29,2)*ROUND(G29,3),2)</f>
        <v>0</v>
      </c>
      <c r="O29">
        <f>(I29*21)/100</f>
        <v>0</v>
      </c>
      <c r="P29" t="s">
        <v>24</v>
      </c>
    </row>
    <row r="30" spans="1:5" ht="13.2">
      <c r="A30" s="26" t="s">
        <v>50</v>
      </c>
      <c r="E30" s="27" t="s">
        <v>63</v>
      </c>
    </row>
    <row r="31" spans="1:5" ht="13.2">
      <c r="A31" s="28" t="s">
        <v>52</v>
      </c>
      <c r="E31" s="29" t="s">
        <v>63</v>
      </c>
    </row>
    <row r="32" spans="1:5" ht="93" thickBot="1">
      <c r="A32" t="s">
        <v>54</v>
      </c>
      <c r="E32" s="27" t="s">
        <v>73</v>
      </c>
    </row>
    <row r="33" spans="1:18" ht="12.75" customHeight="1" thickBot="1">
      <c r="A33" s="5" t="s">
        <v>43</v>
      </c>
      <c r="B33" s="5"/>
      <c r="C33" s="30" t="s">
        <v>29</v>
      </c>
      <c r="D33" s="5"/>
      <c r="E33" s="19" t="s">
        <v>74</v>
      </c>
      <c r="F33" s="5"/>
      <c r="G33" s="5"/>
      <c r="H33" s="5"/>
      <c r="I33" s="31">
        <f>0+Q33</f>
        <v>0</v>
      </c>
      <c r="J33" s="37">
        <f>'Kritérium (ii) - Koeficienty'!D3*'Kritérium (i) - Vybrané položky'!I33</f>
        <v>0</v>
      </c>
      <c r="O33">
        <f>0+R33</f>
        <v>0</v>
      </c>
      <c r="Q33">
        <f>0+I34+I38+I42+I46+I50</f>
        <v>0</v>
      </c>
      <c r="R33">
        <f>0+O34+O38+O42+O46+O50</f>
        <v>0</v>
      </c>
    </row>
    <row r="34" spans="1:16" ht="13.2">
      <c r="A34" s="17" t="s">
        <v>45</v>
      </c>
      <c r="B34" s="21" t="s">
        <v>75</v>
      </c>
      <c r="C34" s="21" t="s">
        <v>76</v>
      </c>
      <c r="D34" s="17" t="s">
        <v>63</v>
      </c>
      <c r="E34" s="22" t="s">
        <v>77</v>
      </c>
      <c r="F34" s="23" t="s">
        <v>78</v>
      </c>
      <c r="G34" s="24">
        <v>450</v>
      </c>
      <c r="H34" s="39">
        <v>0</v>
      </c>
      <c r="I34" s="25">
        <f>ROUND(ROUND(H34,2)*ROUND(G34,3),2)</f>
        <v>0</v>
      </c>
      <c r="O34">
        <f>(I34*21)/100</f>
        <v>0</v>
      </c>
      <c r="P34" t="s">
        <v>24</v>
      </c>
    </row>
    <row r="35" spans="1:5" ht="13.2">
      <c r="A35" s="26" t="s">
        <v>50</v>
      </c>
      <c r="E35" s="27" t="s">
        <v>63</v>
      </c>
    </row>
    <row r="36" spans="1:5" ht="13.2">
      <c r="A36" s="28" t="s">
        <v>52</v>
      </c>
      <c r="E36" s="29" t="s">
        <v>63</v>
      </c>
    </row>
    <row r="37" spans="1:5" ht="66">
      <c r="A37" t="s">
        <v>54</v>
      </c>
      <c r="E37" s="27" t="s">
        <v>79</v>
      </c>
    </row>
    <row r="38" spans="1:16" ht="13.2">
      <c r="A38" s="17" t="s">
        <v>45</v>
      </c>
      <c r="B38" s="21" t="s">
        <v>80</v>
      </c>
      <c r="C38" s="21" t="s">
        <v>81</v>
      </c>
      <c r="D38" s="17" t="s">
        <v>63</v>
      </c>
      <c r="E38" s="22" t="s">
        <v>82</v>
      </c>
      <c r="F38" s="23" t="s">
        <v>78</v>
      </c>
      <c r="G38" s="24">
        <v>3105</v>
      </c>
      <c r="H38" s="39">
        <v>0</v>
      </c>
      <c r="I38" s="25">
        <f>ROUND(ROUND(H38,2)*ROUND(G38,3),2)</f>
        <v>0</v>
      </c>
      <c r="O38">
        <f>(I38*21)/100</f>
        <v>0</v>
      </c>
      <c r="P38" t="s">
        <v>24</v>
      </c>
    </row>
    <row r="39" spans="1:5" ht="13.2">
      <c r="A39" s="26" t="s">
        <v>50</v>
      </c>
      <c r="E39" s="27" t="s">
        <v>63</v>
      </c>
    </row>
    <row r="40" spans="1:5" ht="13.2">
      <c r="A40" s="28" t="s">
        <v>52</v>
      </c>
      <c r="E40" s="29" t="s">
        <v>63</v>
      </c>
    </row>
    <row r="41" spans="1:5" ht="66">
      <c r="A41" t="s">
        <v>54</v>
      </c>
      <c r="E41" s="27" t="s">
        <v>79</v>
      </c>
    </row>
    <row r="42" spans="1:16" ht="13.2">
      <c r="A42" s="17" t="s">
        <v>45</v>
      </c>
      <c r="B42" s="21" t="s">
        <v>40</v>
      </c>
      <c r="C42" s="21" t="s">
        <v>83</v>
      </c>
      <c r="D42" s="17" t="s">
        <v>63</v>
      </c>
      <c r="E42" s="22" t="s">
        <v>84</v>
      </c>
      <c r="F42" s="23" t="s">
        <v>78</v>
      </c>
      <c r="G42" s="24">
        <v>500</v>
      </c>
      <c r="H42" s="39">
        <v>0</v>
      </c>
      <c r="I42" s="25">
        <f>ROUND(ROUND(H42,2)*ROUND(G42,3),2)</f>
        <v>0</v>
      </c>
      <c r="O42">
        <f>(I42*21)/100</f>
        <v>0</v>
      </c>
      <c r="P42" t="s">
        <v>24</v>
      </c>
    </row>
    <row r="43" spans="1:5" ht="13.2">
      <c r="A43" s="26" t="s">
        <v>50</v>
      </c>
      <c r="E43" s="27" t="s">
        <v>63</v>
      </c>
    </row>
    <row r="44" spans="1:5" ht="13.2">
      <c r="A44" s="28" t="s">
        <v>52</v>
      </c>
      <c r="E44" s="29" t="s">
        <v>63</v>
      </c>
    </row>
    <row r="45" spans="1:5" ht="66">
      <c r="A45" t="s">
        <v>54</v>
      </c>
      <c r="E45" s="27" t="s">
        <v>79</v>
      </c>
    </row>
    <row r="46" spans="1:16" ht="13.2">
      <c r="A46" s="17" t="s">
        <v>45</v>
      </c>
      <c r="B46" s="21" t="s">
        <v>42</v>
      </c>
      <c r="C46" s="21" t="s">
        <v>85</v>
      </c>
      <c r="D46" s="17" t="s">
        <v>63</v>
      </c>
      <c r="E46" s="22" t="s">
        <v>86</v>
      </c>
      <c r="F46" s="23" t="s">
        <v>78</v>
      </c>
      <c r="G46" s="24">
        <v>18000</v>
      </c>
      <c r="H46" s="39">
        <v>0</v>
      </c>
      <c r="I46" s="25">
        <f>ROUND(ROUND(H46,2)*ROUND(G46,3),2)</f>
        <v>0</v>
      </c>
      <c r="O46">
        <f>(I46*21)/100</f>
        <v>0</v>
      </c>
      <c r="P46" t="s">
        <v>24</v>
      </c>
    </row>
    <row r="47" spans="1:5" ht="13.2">
      <c r="A47" s="26" t="s">
        <v>50</v>
      </c>
      <c r="E47" s="27" t="s">
        <v>63</v>
      </c>
    </row>
    <row r="48" spans="1:5" ht="13.2">
      <c r="A48" s="28" t="s">
        <v>52</v>
      </c>
      <c r="E48" s="29" t="s">
        <v>63</v>
      </c>
    </row>
    <row r="49" spans="1:5" ht="66">
      <c r="A49" t="s">
        <v>54</v>
      </c>
      <c r="E49" s="27" t="s">
        <v>79</v>
      </c>
    </row>
    <row r="50" spans="1:16" ht="13.2">
      <c r="A50" s="17" t="s">
        <v>45</v>
      </c>
      <c r="B50" s="21" t="s">
        <v>87</v>
      </c>
      <c r="C50" s="21" t="s">
        <v>88</v>
      </c>
      <c r="D50" s="17" t="s">
        <v>63</v>
      </c>
      <c r="E50" s="22" t="s">
        <v>89</v>
      </c>
      <c r="F50" s="23" t="s">
        <v>78</v>
      </c>
      <c r="G50" s="24">
        <v>1500</v>
      </c>
      <c r="H50" s="39">
        <v>0</v>
      </c>
      <c r="I50" s="25">
        <f>ROUND(ROUND(H50,2)*ROUND(G50,3),2)</f>
        <v>0</v>
      </c>
      <c r="O50">
        <f>(I50*21)/100</f>
        <v>0</v>
      </c>
      <c r="P50" t="s">
        <v>24</v>
      </c>
    </row>
    <row r="51" spans="1:5" ht="13.2">
      <c r="A51" s="26" t="s">
        <v>50</v>
      </c>
      <c r="E51" s="27" t="s">
        <v>63</v>
      </c>
    </row>
    <row r="52" spans="1:5" ht="13.2">
      <c r="A52" s="28" t="s">
        <v>52</v>
      </c>
      <c r="E52" s="29" t="s">
        <v>63</v>
      </c>
    </row>
    <row r="53" spans="1:5" ht="383.4" thickBot="1">
      <c r="A53" t="s">
        <v>54</v>
      </c>
      <c r="E53" s="27" t="s">
        <v>90</v>
      </c>
    </row>
    <row r="54" spans="1:18" ht="12.75" customHeight="1" thickBot="1">
      <c r="A54" s="5" t="s">
        <v>43</v>
      </c>
      <c r="B54" s="5"/>
      <c r="C54" s="30" t="s">
        <v>35</v>
      </c>
      <c r="D54" s="5"/>
      <c r="E54" s="19" t="s">
        <v>91</v>
      </c>
      <c r="F54" s="5"/>
      <c r="G54" s="5"/>
      <c r="H54" s="5"/>
      <c r="I54" s="31">
        <f>0+Q54</f>
        <v>0</v>
      </c>
      <c r="J54" s="37">
        <f>'Kritérium (ii) - Koeficienty'!D7*'Kritérium (i) - Vybrané položky'!I54</f>
        <v>0</v>
      </c>
      <c r="O54">
        <f>0+R54</f>
        <v>0</v>
      </c>
      <c r="Q54">
        <f>0+I55+I59+I63+I67+I71+I75+I79+I83+I87+I91+I95+I99+I103+I107+I111+I115+I119+I123+I127</f>
        <v>0</v>
      </c>
      <c r="R54">
        <f>0+O55+O59+O63+O67+O71+O75+O79+O83+O87+O91+O95+O99+O103+O107+O111+O115+O119+O123+O127</f>
        <v>0</v>
      </c>
    </row>
    <row r="55" spans="1:16" ht="13.2">
      <c r="A55" s="17" t="s">
        <v>45</v>
      </c>
      <c r="B55" s="21" t="s">
        <v>92</v>
      </c>
      <c r="C55" s="21" t="s">
        <v>93</v>
      </c>
      <c r="D55" s="17" t="s">
        <v>63</v>
      </c>
      <c r="E55" s="22" t="s">
        <v>94</v>
      </c>
      <c r="F55" s="23" t="s">
        <v>78</v>
      </c>
      <c r="G55" s="24">
        <v>5000</v>
      </c>
      <c r="H55" s="39">
        <v>0</v>
      </c>
      <c r="I55" s="25">
        <f>ROUND(ROUND(H55,2)*ROUND(G55,3),2)</f>
        <v>0</v>
      </c>
      <c r="O55">
        <f>(I55*21)/100</f>
        <v>0</v>
      </c>
      <c r="P55" t="s">
        <v>24</v>
      </c>
    </row>
    <row r="56" spans="1:5" ht="13.2">
      <c r="A56" s="26" t="s">
        <v>50</v>
      </c>
      <c r="E56" s="27" t="s">
        <v>63</v>
      </c>
    </row>
    <row r="57" spans="1:5" ht="13.2">
      <c r="A57" s="28" t="s">
        <v>52</v>
      </c>
      <c r="E57" s="29" t="s">
        <v>63</v>
      </c>
    </row>
    <row r="58" spans="1:5" ht="79.2">
      <c r="A58" t="s">
        <v>54</v>
      </c>
      <c r="E58" s="27" t="s">
        <v>95</v>
      </c>
    </row>
    <row r="59" spans="1:16" ht="13.2">
      <c r="A59" s="17" t="s">
        <v>45</v>
      </c>
      <c r="B59" s="21" t="s">
        <v>96</v>
      </c>
      <c r="C59" s="21" t="s">
        <v>97</v>
      </c>
      <c r="D59" s="17" t="s">
        <v>63</v>
      </c>
      <c r="E59" s="22" t="s">
        <v>98</v>
      </c>
      <c r="F59" s="23" t="s">
        <v>99</v>
      </c>
      <c r="G59" s="24">
        <v>489400</v>
      </c>
      <c r="H59" s="39">
        <v>0</v>
      </c>
      <c r="I59" s="25">
        <f>ROUND(ROUND(H59,2)*ROUND(G59,3),2)</f>
        <v>0</v>
      </c>
      <c r="O59">
        <f>(I59*21)/100</f>
        <v>0</v>
      </c>
      <c r="P59" t="s">
        <v>24</v>
      </c>
    </row>
    <row r="60" spans="1:5" ht="13.2">
      <c r="A60" s="26" t="s">
        <v>50</v>
      </c>
      <c r="E60" s="27" t="s">
        <v>63</v>
      </c>
    </row>
    <row r="61" spans="1:5" ht="13.2">
      <c r="A61" s="28" t="s">
        <v>52</v>
      </c>
      <c r="E61" s="29" t="s">
        <v>63</v>
      </c>
    </row>
    <row r="62" spans="1:5" ht="52.8">
      <c r="A62" t="s">
        <v>54</v>
      </c>
      <c r="E62" s="27" t="s">
        <v>100</v>
      </c>
    </row>
    <row r="63" spans="1:16" ht="13.2">
      <c r="A63" s="17" t="s">
        <v>45</v>
      </c>
      <c r="B63" s="21" t="s">
        <v>101</v>
      </c>
      <c r="C63" s="21" t="s">
        <v>102</v>
      </c>
      <c r="D63" s="17" t="s">
        <v>63</v>
      </c>
      <c r="E63" s="22" t="s">
        <v>103</v>
      </c>
      <c r="F63" s="23" t="s">
        <v>99</v>
      </c>
      <c r="G63" s="24">
        <v>12000</v>
      </c>
      <c r="H63" s="39">
        <v>0</v>
      </c>
      <c r="I63" s="25">
        <f>ROUND(ROUND(H63,2)*ROUND(G63,3),2)</f>
        <v>0</v>
      </c>
      <c r="O63">
        <f>(I63*21)/100</f>
        <v>0</v>
      </c>
      <c r="P63" t="s">
        <v>24</v>
      </c>
    </row>
    <row r="64" spans="1:5" ht="13.2">
      <c r="A64" s="26" t="s">
        <v>50</v>
      </c>
      <c r="E64" s="27" t="s">
        <v>63</v>
      </c>
    </row>
    <row r="65" spans="1:5" ht="13.2">
      <c r="A65" s="28" t="s">
        <v>52</v>
      </c>
      <c r="E65" s="29" t="s">
        <v>63</v>
      </c>
    </row>
    <row r="66" spans="1:5" ht="145.2">
      <c r="A66" t="s">
        <v>54</v>
      </c>
      <c r="E66" s="27" t="s">
        <v>104</v>
      </c>
    </row>
    <row r="67" spans="1:16" ht="13.2">
      <c r="A67" s="17" t="s">
        <v>45</v>
      </c>
      <c r="B67" s="21" t="s">
        <v>105</v>
      </c>
      <c r="C67" s="21" t="s">
        <v>106</v>
      </c>
      <c r="D67" s="17" t="s">
        <v>63</v>
      </c>
      <c r="E67" s="22" t="s">
        <v>107</v>
      </c>
      <c r="F67" s="23" t="s">
        <v>99</v>
      </c>
      <c r="G67" s="24">
        <v>40000</v>
      </c>
      <c r="H67" s="39">
        <v>0</v>
      </c>
      <c r="I67" s="25">
        <f>ROUND(ROUND(H67,2)*ROUND(G67,3),2)</f>
        <v>0</v>
      </c>
      <c r="O67">
        <f>(I67*21)/100</f>
        <v>0</v>
      </c>
      <c r="P67" t="s">
        <v>24</v>
      </c>
    </row>
    <row r="68" spans="1:5" ht="13.2">
      <c r="A68" s="26" t="s">
        <v>50</v>
      </c>
      <c r="E68" s="27" t="s">
        <v>63</v>
      </c>
    </row>
    <row r="69" spans="1:5" ht="13.2">
      <c r="A69" s="28" t="s">
        <v>52</v>
      </c>
      <c r="E69" s="29" t="s">
        <v>63</v>
      </c>
    </row>
    <row r="70" spans="1:5" ht="145.2">
      <c r="A70" t="s">
        <v>54</v>
      </c>
      <c r="E70" s="27" t="s">
        <v>104</v>
      </c>
    </row>
    <row r="71" spans="1:16" ht="13.2">
      <c r="A71" s="17" t="s">
        <v>45</v>
      </c>
      <c r="B71" s="21" t="s">
        <v>108</v>
      </c>
      <c r="C71" s="21" t="s">
        <v>109</v>
      </c>
      <c r="D71" s="17" t="s">
        <v>63</v>
      </c>
      <c r="E71" s="22" t="s">
        <v>110</v>
      </c>
      <c r="F71" s="23" t="s">
        <v>99</v>
      </c>
      <c r="G71" s="24">
        <v>13400</v>
      </c>
      <c r="H71" s="39">
        <v>0</v>
      </c>
      <c r="I71" s="25">
        <f>ROUND(ROUND(H71,2)*ROUND(G71,3),2)</f>
        <v>0</v>
      </c>
      <c r="O71">
        <f>(I71*21)/100</f>
        <v>0</v>
      </c>
      <c r="P71" t="s">
        <v>24</v>
      </c>
    </row>
    <row r="72" spans="1:5" ht="13.2">
      <c r="A72" s="26" t="s">
        <v>50</v>
      </c>
      <c r="E72" s="27" t="s">
        <v>63</v>
      </c>
    </row>
    <row r="73" spans="1:5" ht="13.2">
      <c r="A73" s="28" t="s">
        <v>52</v>
      </c>
      <c r="E73" s="29" t="s">
        <v>63</v>
      </c>
    </row>
    <row r="74" spans="1:5" ht="145.2">
      <c r="A74" t="s">
        <v>54</v>
      </c>
      <c r="E74" s="27" t="s">
        <v>104</v>
      </c>
    </row>
    <row r="75" spans="1:16" ht="13.2">
      <c r="A75" s="17" t="s">
        <v>45</v>
      </c>
      <c r="B75" s="21" t="s">
        <v>111</v>
      </c>
      <c r="C75" s="21" t="s">
        <v>112</v>
      </c>
      <c r="D75" s="17" t="s">
        <v>63</v>
      </c>
      <c r="E75" s="22" t="s">
        <v>113</v>
      </c>
      <c r="F75" s="23" t="s">
        <v>99</v>
      </c>
      <c r="G75" s="24">
        <v>40000</v>
      </c>
      <c r="H75" s="39">
        <v>0</v>
      </c>
      <c r="I75" s="25">
        <f>ROUND(ROUND(H75,2)*ROUND(G75,3),2)</f>
        <v>0</v>
      </c>
      <c r="O75">
        <f>(I75*21)/100</f>
        <v>0</v>
      </c>
      <c r="P75" t="s">
        <v>24</v>
      </c>
    </row>
    <row r="76" spans="1:5" ht="13.2">
      <c r="A76" s="26" t="s">
        <v>50</v>
      </c>
      <c r="E76" s="27" t="s">
        <v>63</v>
      </c>
    </row>
    <row r="77" spans="1:5" ht="13.2">
      <c r="A77" s="28" t="s">
        <v>52</v>
      </c>
      <c r="E77" s="29" t="s">
        <v>63</v>
      </c>
    </row>
    <row r="78" spans="1:5" ht="145.2">
      <c r="A78" t="s">
        <v>54</v>
      </c>
      <c r="E78" s="27" t="s">
        <v>104</v>
      </c>
    </row>
    <row r="79" spans="1:16" ht="13.2">
      <c r="A79" s="17" t="s">
        <v>45</v>
      </c>
      <c r="B79" s="21" t="s">
        <v>114</v>
      </c>
      <c r="C79" s="21" t="s">
        <v>115</v>
      </c>
      <c r="D79" s="17" t="s">
        <v>63</v>
      </c>
      <c r="E79" s="22" t="s">
        <v>116</v>
      </c>
      <c r="F79" s="23" t="s">
        <v>99</v>
      </c>
      <c r="G79" s="24">
        <v>4000</v>
      </c>
      <c r="H79" s="39">
        <v>0</v>
      </c>
      <c r="I79" s="25">
        <f>ROUND(ROUND(H79,2)*ROUND(G79,3),2)</f>
        <v>0</v>
      </c>
      <c r="O79">
        <f>(I79*21)/100</f>
        <v>0</v>
      </c>
      <c r="P79" t="s">
        <v>24</v>
      </c>
    </row>
    <row r="80" spans="1:5" ht="13.2">
      <c r="A80" s="26" t="s">
        <v>50</v>
      </c>
      <c r="E80" s="27" t="s">
        <v>63</v>
      </c>
    </row>
    <row r="81" spans="1:5" ht="13.2">
      <c r="A81" s="28" t="s">
        <v>52</v>
      </c>
      <c r="E81" s="29" t="s">
        <v>63</v>
      </c>
    </row>
    <row r="82" spans="1:5" ht="145.2">
      <c r="A82" t="s">
        <v>54</v>
      </c>
      <c r="E82" s="27" t="s">
        <v>104</v>
      </c>
    </row>
    <row r="83" spans="1:16" ht="13.2">
      <c r="A83" s="17" t="s">
        <v>45</v>
      </c>
      <c r="B83" s="21" t="s">
        <v>117</v>
      </c>
      <c r="C83" s="21" t="s">
        <v>118</v>
      </c>
      <c r="D83" s="17" t="s">
        <v>63</v>
      </c>
      <c r="E83" s="22" t="s">
        <v>119</v>
      </c>
      <c r="F83" s="23" t="s">
        <v>99</v>
      </c>
      <c r="G83" s="24">
        <v>65000</v>
      </c>
      <c r="H83" s="39">
        <v>0</v>
      </c>
      <c r="I83" s="25">
        <f>ROUND(ROUND(H83,2)*ROUND(G83,3),2)</f>
        <v>0</v>
      </c>
      <c r="O83">
        <f>(I83*21)/100</f>
        <v>0</v>
      </c>
      <c r="P83" t="s">
        <v>24</v>
      </c>
    </row>
    <row r="84" spans="1:5" ht="13.2">
      <c r="A84" s="26" t="s">
        <v>50</v>
      </c>
      <c r="E84" s="27" t="s">
        <v>63</v>
      </c>
    </row>
    <row r="85" spans="1:5" ht="13.2">
      <c r="A85" s="28" t="s">
        <v>52</v>
      </c>
      <c r="E85" s="29" t="s">
        <v>63</v>
      </c>
    </row>
    <row r="86" spans="1:5" ht="145.2">
      <c r="A86" t="s">
        <v>54</v>
      </c>
      <c r="E86" s="27" t="s">
        <v>104</v>
      </c>
    </row>
    <row r="87" spans="1:16" ht="13.2">
      <c r="A87" s="17" t="s">
        <v>45</v>
      </c>
      <c r="B87" s="21" t="s">
        <v>120</v>
      </c>
      <c r="C87" s="21" t="s">
        <v>121</v>
      </c>
      <c r="D87" s="17" t="s">
        <v>63</v>
      </c>
      <c r="E87" s="22" t="s">
        <v>122</v>
      </c>
      <c r="F87" s="23" t="s">
        <v>99</v>
      </c>
      <c r="G87" s="24">
        <v>4000</v>
      </c>
      <c r="H87" s="39">
        <v>0</v>
      </c>
      <c r="I87" s="25">
        <f>ROUND(ROUND(H87,2)*ROUND(G87,3),2)</f>
        <v>0</v>
      </c>
      <c r="O87">
        <f>(I87*21)/100</f>
        <v>0</v>
      </c>
      <c r="P87" t="s">
        <v>24</v>
      </c>
    </row>
    <row r="88" spans="1:5" ht="13.2">
      <c r="A88" s="26" t="s">
        <v>50</v>
      </c>
      <c r="E88" s="27" t="s">
        <v>63</v>
      </c>
    </row>
    <row r="89" spans="1:5" ht="13.2">
      <c r="A89" s="28" t="s">
        <v>52</v>
      </c>
      <c r="E89" s="29" t="s">
        <v>63</v>
      </c>
    </row>
    <row r="90" spans="1:5" ht="145.2">
      <c r="A90" t="s">
        <v>54</v>
      </c>
      <c r="E90" s="27" t="s">
        <v>104</v>
      </c>
    </row>
    <row r="91" spans="1:16" ht="13.2">
      <c r="A91" s="17" t="s">
        <v>45</v>
      </c>
      <c r="B91" s="21" t="s">
        <v>123</v>
      </c>
      <c r="C91" s="21" t="s">
        <v>124</v>
      </c>
      <c r="D91" s="17" t="s">
        <v>63</v>
      </c>
      <c r="E91" s="22" t="s">
        <v>125</v>
      </c>
      <c r="F91" s="23" t="s">
        <v>99</v>
      </c>
      <c r="G91" s="24">
        <v>70000</v>
      </c>
      <c r="H91" s="39">
        <v>0</v>
      </c>
      <c r="I91" s="25">
        <f>ROUND(ROUND(H91,2)*ROUND(G91,3),2)</f>
        <v>0</v>
      </c>
      <c r="O91">
        <f>(I91*21)/100</f>
        <v>0</v>
      </c>
      <c r="P91" t="s">
        <v>24</v>
      </c>
    </row>
    <row r="92" spans="1:5" ht="13.2">
      <c r="A92" s="26" t="s">
        <v>50</v>
      </c>
      <c r="E92" s="27" t="s">
        <v>63</v>
      </c>
    </row>
    <row r="93" spans="1:5" ht="13.2">
      <c r="A93" s="28" t="s">
        <v>52</v>
      </c>
      <c r="E93" s="29" t="s">
        <v>63</v>
      </c>
    </row>
    <row r="94" spans="1:5" ht="145.2">
      <c r="A94" t="s">
        <v>54</v>
      </c>
      <c r="E94" s="27" t="s">
        <v>104</v>
      </c>
    </row>
    <row r="95" spans="1:16" ht="13.2">
      <c r="A95" s="17" t="s">
        <v>45</v>
      </c>
      <c r="B95" s="21" t="s">
        <v>126</v>
      </c>
      <c r="C95" s="21" t="s">
        <v>127</v>
      </c>
      <c r="D95" s="17" t="s">
        <v>63</v>
      </c>
      <c r="E95" s="22" t="s">
        <v>128</v>
      </c>
      <c r="F95" s="23" t="s">
        <v>99</v>
      </c>
      <c r="G95" s="24">
        <v>25800</v>
      </c>
      <c r="H95" s="39">
        <v>0</v>
      </c>
      <c r="I95" s="25">
        <f>ROUND(ROUND(H95,2)*ROUND(G95,3),2)</f>
        <v>0</v>
      </c>
      <c r="O95">
        <f>(I95*21)/100</f>
        <v>0</v>
      </c>
      <c r="P95" t="s">
        <v>24</v>
      </c>
    </row>
    <row r="96" spans="1:5" ht="13.2">
      <c r="A96" s="26" t="s">
        <v>50</v>
      </c>
      <c r="E96" s="27" t="s">
        <v>63</v>
      </c>
    </row>
    <row r="97" spans="1:5" ht="13.2">
      <c r="A97" s="28" t="s">
        <v>52</v>
      </c>
      <c r="E97" s="29" t="s">
        <v>63</v>
      </c>
    </row>
    <row r="98" spans="1:5" ht="145.2">
      <c r="A98" t="s">
        <v>54</v>
      </c>
      <c r="E98" s="27" t="s">
        <v>104</v>
      </c>
    </row>
    <row r="99" spans="1:16" ht="13.2">
      <c r="A99" s="17" t="s">
        <v>45</v>
      </c>
      <c r="B99" s="21" t="s">
        <v>129</v>
      </c>
      <c r="C99" s="21" t="s">
        <v>130</v>
      </c>
      <c r="D99" s="17" t="s">
        <v>63</v>
      </c>
      <c r="E99" s="22" t="s">
        <v>131</v>
      </c>
      <c r="F99" s="23" t="s">
        <v>99</v>
      </c>
      <c r="G99" s="24">
        <v>70000</v>
      </c>
      <c r="H99" s="39">
        <v>0</v>
      </c>
      <c r="I99" s="25">
        <f>ROUND(ROUND(H99,2)*ROUND(G99,3),2)</f>
        <v>0</v>
      </c>
      <c r="O99">
        <f>(I99*21)/100</f>
        <v>0</v>
      </c>
      <c r="P99" t="s">
        <v>24</v>
      </c>
    </row>
    <row r="100" spans="1:5" ht="13.2">
      <c r="A100" s="26" t="s">
        <v>50</v>
      </c>
      <c r="E100" s="27" t="s">
        <v>63</v>
      </c>
    </row>
    <row r="101" spans="1:5" ht="13.2">
      <c r="A101" s="28" t="s">
        <v>52</v>
      </c>
      <c r="E101" s="29" t="s">
        <v>63</v>
      </c>
    </row>
    <row r="102" spans="1:5" ht="145.2">
      <c r="A102" t="s">
        <v>54</v>
      </c>
      <c r="E102" s="27" t="s">
        <v>104</v>
      </c>
    </row>
    <row r="103" spans="1:16" ht="13.2">
      <c r="A103" s="17" t="s">
        <v>45</v>
      </c>
      <c r="B103" s="21" t="s">
        <v>132</v>
      </c>
      <c r="C103" s="21" t="s">
        <v>133</v>
      </c>
      <c r="D103" s="17" t="s">
        <v>63</v>
      </c>
      <c r="E103" s="22" t="s">
        <v>134</v>
      </c>
      <c r="F103" s="23" t="s">
        <v>99</v>
      </c>
      <c r="G103" s="24">
        <v>4200</v>
      </c>
      <c r="H103" s="39">
        <v>0</v>
      </c>
      <c r="I103" s="25">
        <f>ROUND(ROUND(H103,2)*ROUND(G103,3),2)</f>
        <v>0</v>
      </c>
      <c r="O103">
        <f>(I103*21)/100</f>
        <v>0</v>
      </c>
      <c r="P103" t="s">
        <v>24</v>
      </c>
    </row>
    <row r="104" spans="1:5" ht="13.2">
      <c r="A104" s="26" t="s">
        <v>50</v>
      </c>
      <c r="E104" s="27" t="s">
        <v>63</v>
      </c>
    </row>
    <row r="105" spans="1:5" ht="13.2">
      <c r="A105" s="28" t="s">
        <v>52</v>
      </c>
      <c r="E105" s="29" t="s">
        <v>63</v>
      </c>
    </row>
    <row r="106" spans="1:5" ht="145.2">
      <c r="A106" t="s">
        <v>54</v>
      </c>
      <c r="E106" s="27" t="s">
        <v>104</v>
      </c>
    </row>
    <row r="107" spans="1:16" ht="13.2">
      <c r="A107" s="17" t="s">
        <v>45</v>
      </c>
      <c r="B107" s="21" t="s">
        <v>135</v>
      </c>
      <c r="C107" s="21" t="s">
        <v>136</v>
      </c>
      <c r="D107" s="17" t="s">
        <v>63</v>
      </c>
      <c r="E107" s="22" t="s">
        <v>137</v>
      </c>
      <c r="F107" s="23" t="s">
        <v>99</v>
      </c>
      <c r="G107" s="24">
        <v>35000</v>
      </c>
      <c r="H107" s="39">
        <v>0</v>
      </c>
      <c r="I107" s="25">
        <f>ROUND(ROUND(H107,2)*ROUND(G107,3),2)</f>
        <v>0</v>
      </c>
      <c r="O107">
        <f>(I107*21)/100</f>
        <v>0</v>
      </c>
      <c r="P107" t="s">
        <v>24</v>
      </c>
    </row>
    <row r="108" spans="1:5" ht="13.2">
      <c r="A108" s="26" t="s">
        <v>50</v>
      </c>
      <c r="E108" s="27" t="s">
        <v>63</v>
      </c>
    </row>
    <row r="109" spans="1:5" ht="13.2">
      <c r="A109" s="28" t="s">
        <v>52</v>
      </c>
      <c r="E109" s="29" t="s">
        <v>63</v>
      </c>
    </row>
    <row r="110" spans="1:5" ht="145.2">
      <c r="A110" t="s">
        <v>54</v>
      </c>
      <c r="E110" s="27" t="s">
        <v>104</v>
      </c>
    </row>
    <row r="111" spans="1:16" ht="13.2">
      <c r="A111" s="17" t="s">
        <v>45</v>
      </c>
      <c r="B111" s="21" t="s">
        <v>138</v>
      </c>
      <c r="C111" s="21" t="s">
        <v>139</v>
      </c>
      <c r="D111" s="17" t="s">
        <v>63</v>
      </c>
      <c r="E111" s="22" t="s">
        <v>140</v>
      </c>
      <c r="F111" s="23" t="s">
        <v>99</v>
      </c>
      <c r="G111" s="24">
        <v>60000</v>
      </c>
      <c r="H111" s="39">
        <v>0</v>
      </c>
      <c r="I111" s="25">
        <f>ROUND(ROUND(H111,2)*ROUND(G111,3),2)</f>
        <v>0</v>
      </c>
      <c r="O111">
        <f>(I111*21)/100</f>
        <v>0</v>
      </c>
      <c r="P111" t="s">
        <v>24</v>
      </c>
    </row>
    <row r="112" spans="1:5" ht="13.2">
      <c r="A112" s="26" t="s">
        <v>50</v>
      </c>
      <c r="E112" s="27" t="s">
        <v>63</v>
      </c>
    </row>
    <row r="113" spans="1:5" ht="13.2">
      <c r="A113" s="28" t="s">
        <v>52</v>
      </c>
      <c r="E113" s="29" t="s">
        <v>63</v>
      </c>
    </row>
    <row r="114" spans="1:5" ht="145.2">
      <c r="A114" t="s">
        <v>54</v>
      </c>
      <c r="E114" s="27" t="s">
        <v>104</v>
      </c>
    </row>
    <row r="115" spans="1:16" ht="13.2">
      <c r="A115" s="17" t="s">
        <v>45</v>
      </c>
      <c r="B115" s="21" t="s">
        <v>141</v>
      </c>
      <c r="C115" s="21" t="s">
        <v>142</v>
      </c>
      <c r="D115" s="17" t="s">
        <v>63</v>
      </c>
      <c r="E115" s="22" t="s">
        <v>143</v>
      </c>
      <c r="F115" s="23" t="s">
        <v>99</v>
      </c>
      <c r="G115" s="24">
        <v>20000</v>
      </c>
      <c r="H115" s="39">
        <v>0</v>
      </c>
      <c r="I115" s="25">
        <f>ROUND(ROUND(H115,2)*ROUND(G115,3),2)</f>
        <v>0</v>
      </c>
      <c r="O115">
        <f>(I115*21)/100</f>
        <v>0</v>
      </c>
      <c r="P115" t="s">
        <v>24</v>
      </c>
    </row>
    <row r="116" spans="1:5" ht="13.2">
      <c r="A116" s="26" t="s">
        <v>50</v>
      </c>
      <c r="E116" s="27" t="s">
        <v>144</v>
      </c>
    </row>
    <row r="117" spans="1:5" ht="13.2">
      <c r="A117" s="28" t="s">
        <v>52</v>
      </c>
      <c r="E117" s="29" t="s">
        <v>63</v>
      </c>
    </row>
    <row r="118" spans="1:5" ht="145.2">
      <c r="A118" t="s">
        <v>54</v>
      </c>
      <c r="E118" s="27" t="s">
        <v>104</v>
      </c>
    </row>
    <row r="119" spans="1:16" ht="13.2">
      <c r="A119" s="17" t="s">
        <v>45</v>
      </c>
      <c r="B119" s="21" t="s">
        <v>145</v>
      </c>
      <c r="C119" s="21" t="s">
        <v>146</v>
      </c>
      <c r="D119" s="17" t="s">
        <v>63</v>
      </c>
      <c r="E119" s="22" t="s">
        <v>147</v>
      </c>
      <c r="F119" s="23" t="s">
        <v>99</v>
      </c>
      <c r="G119" s="24">
        <v>44000</v>
      </c>
      <c r="H119" s="39">
        <v>0</v>
      </c>
      <c r="I119" s="25">
        <f>ROUND(ROUND(H119,2)*ROUND(G119,3),2)</f>
        <v>0</v>
      </c>
      <c r="O119">
        <f>(I119*21)/100</f>
        <v>0</v>
      </c>
      <c r="P119" t="s">
        <v>24</v>
      </c>
    </row>
    <row r="120" spans="1:5" ht="13.2">
      <c r="A120" s="26" t="s">
        <v>50</v>
      </c>
      <c r="E120" s="27" t="s">
        <v>63</v>
      </c>
    </row>
    <row r="121" spans="1:5" ht="13.2">
      <c r="A121" s="28" t="s">
        <v>52</v>
      </c>
      <c r="E121" s="29" t="s">
        <v>63</v>
      </c>
    </row>
    <row r="122" spans="1:5" ht="145.2">
      <c r="A122" t="s">
        <v>54</v>
      </c>
      <c r="E122" s="27" t="s">
        <v>104</v>
      </c>
    </row>
    <row r="123" spans="1:16" ht="13.2">
      <c r="A123" s="17" t="s">
        <v>45</v>
      </c>
      <c r="B123" s="21" t="s">
        <v>148</v>
      </c>
      <c r="C123" s="21" t="s">
        <v>149</v>
      </c>
      <c r="D123" s="17" t="s">
        <v>63</v>
      </c>
      <c r="E123" s="22" t="s">
        <v>150</v>
      </c>
      <c r="F123" s="23" t="s">
        <v>78</v>
      </c>
      <c r="G123" s="24">
        <v>1400</v>
      </c>
      <c r="H123" s="39">
        <v>0</v>
      </c>
      <c r="I123" s="25">
        <f>ROUND(ROUND(H123,2)*ROUND(G123,3),2)</f>
        <v>0</v>
      </c>
      <c r="O123">
        <f>(I123*21)/100</f>
        <v>0</v>
      </c>
      <c r="P123" t="s">
        <v>24</v>
      </c>
    </row>
    <row r="124" spans="1:5" ht="13.2">
      <c r="A124" s="26" t="s">
        <v>50</v>
      </c>
      <c r="E124" s="27" t="s">
        <v>63</v>
      </c>
    </row>
    <row r="125" spans="1:5" ht="13.2">
      <c r="A125" s="28" t="s">
        <v>52</v>
      </c>
      <c r="E125" s="29" t="s">
        <v>63</v>
      </c>
    </row>
    <row r="126" spans="1:5" ht="211.2">
      <c r="A126" t="s">
        <v>54</v>
      </c>
      <c r="E126" s="27" t="s">
        <v>151</v>
      </c>
    </row>
    <row r="127" spans="1:16" ht="13.2">
      <c r="A127" s="17" t="s">
        <v>45</v>
      </c>
      <c r="B127" s="21" t="s">
        <v>152</v>
      </c>
      <c r="C127" s="21" t="s">
        <v>153</v>
      </c>
      <c r="D127" s="17" t="s">
        <v>63</v>
      </c>
      <c r="E127" s="22" t="s">
        <v>154</v>
      </c>
      <c r="F127" s="23" t="s">
        <v>99</v>
      </c>
      <c r="G127" s="24">
        <v>4000</v>
      </c>
      <c r="H127" s="39">
        <v>0</v>
      </c>
      <c r="I127" s="25">
        <f>ROUND(ROUND(H127,2)*ROUND(G127,3),2)</f>
        <v>0</v>
      </c>
      <c r="O127">
        <f>(I127*21)/100</f>
        <v>0</v>
      </c>
      <c r="P127" t="s">
        <v>24</v>
      </c>
    </row>
    <row r="128" spans="1:5" ht="13.2">
      <c r="A128" s="26" t="s">
        <v>50</v>
      </c>
      <c r="E128" s="27" t="s">
        <v>63</v>
      </c>
    </row>
    <row r="129" spans="1:5" ht="13.2">
      <c r="A129" s="28" t="s">
        <v>52</v>
      </c>
      <c r="E129" s="29" t="s">
        <v>63</v>
      </c>
    </row>
    <row r="130" spans="1:5" ht="79.8" thickBot="1">
      <c r="A130" t="s">
        <v>54</v>
      </c>
      <c r="E130" s="27" t="s">
        <v>155</v>
      </c>
    </row>
    <row r="131" spans="1:18" ht="12.75" customHeight="1" thickBot="1">
      <c r="A131" s="5" t="s">
        <v>43</v>
      </c>
      <c r="B131" s="5"/>
      <c r="C131" s="30" t="s">
        <v>40</v>
      </c>
      <c r="D131" s="5"/>
      <c r="E131" s="19" t="s">
        <v>156</v>
      </c>
      <c r="F131" s="5"/>
      <c r="G131" s="5"/>
      <c r="H131" s="5"/>
      <c r="I131" s="31">
        <f>0+Q131</f>
        <v>0</v>
      </c>
      <c r="J131" s="37">
        <f>'Kritérium (i) - Vybrané položky'!D11*'Kritérium (i) - Vybrané položky'!I131</f>
        <v>0</v>
      </c>
      <c r="O131">
        <f>0+R131</f>
        <v>0</v>
      </c>
      <c r="Q131">
        <f>0+I132+I136</f>
        <v>0</v>
      </c>
      <c r="R131">
        <f>0+O132+O136</f>
        <v>0</v>
      </c>
    </row>
    <row r="132" spans="1:16" ht="26.4">
      <c r="A132" s="17" t="s">
        <v>45</v>
      </c>
      <c r="B132" s="21" t="s">
        <v>157</v>
      </c>
      <c r="C132" s="21" t="s">
        <v>158</v>
      </c>
      <c r="D132" s="17" t="s">
        <v>63</v>
      </c>
      <c r="E132" s="22" t="s">
        <v>159</v>
      </c>
      <c r="F132" s="23" t="s">
        <v>99</v>
      </c>
      <c r="G132" s="24">
        <v>12000</v>
      </c>
      <c r="H132" s="39">
        <v>0</v>
      </c>
      <c r="I132" s="25">
        <f>ROUND(ROUND(H132,2)*ROUND(G132,3),2)</f>
        <v>0</v>
      </c>
      <c r="O132">
        <f>(I132*21)/100</f>
        <v>0</v>
      </c>
      <c r="P132" t="s">
        <v>24</v>
      </c>
    </row>
    <row r="133" spans="1:5" ht="13.2">
      <c r="A133" s="26" t="s">
        <v>50</v>
      </c>
      <c r="E133" s="27" t="s">
        <v>63</v>
      </c>
    </row>
    <row r="134" spans="1:5" ht="13.2">
      <c r="A134" s="28" t="s">
        <v>52</v>
      </c>
      <c r="E134" s="29" t="s">
        <v>63</v>
      </c>
    </row>
    <row r="135" spans="1:5" ht="39.6">
      <c r="A135" t="s">
        <v>54</v>
      </c>
      <c r="E135" s="27" t="s">
        <v>160</v>
      </c>
    </row>
    <row r="136" spans="1:16" ht="26.4">
      <c r="A136" s="17" t="s">
        <v>45</v>
      </c>
      <c r="B136" s="21" t="s">
        <v>161</v>
      </c>
      <c r="C136" s="21" t="s">
        <v>162</v>
      </c>
      <c r="D136" s="17" t="s">
        <v>63</v>
      </c>
      <c r="E136" s="22" t="s">
        <v>163</v>
      </c>
      <c r="F136" s="23" t="s">
        <v>99</v>
      </c>
      <c r="G136" s="24">
        <v>12000</v>
      </c>
      <c r="H136" s="39">
        <v>0</v>
      </c>
      <c r="I136" s="25">
        <f>ROUND(ROUND(H136,2)*ROUND(G136,3),2)</f>
        <v>0</v>
      </c>
      <c r="O136">
        <f>(I136*21)/100</f>
        <v>0</v>
      </c>
      <c r="P136" t="s">
        <v>24</v>
      </c>
    </row>
    <row r="137" spans="1:5" ht="13.2">
      <c r="A137" s="26" t="s">
        <v>50</v>
      </c>
      <c r="E137" s="27" t="s">
        <v>63</v>
      </c>
    </row>
    <row r="138" spans="1:5" ht="13.2">
      <c r="A138" s="28" t="s">
        <v>52</v>
      </c>
      <c r="E138" s="29" t="s">
        <v>63</v>
      </c>
    </row>
    <row r="139" spans="1:5" ht="39.6">
      <c r="A139" t="s">
        <v>54</v>
      </c>
      <c r="E139" s="27" t="s">
        <v>160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75D7-E402-4FCF-ABAC-4E64D14ECF9B}">
  <dimension ref="A1:D11"/>
  <sheetViews>
    <sheetView tabSelected="1" workbookViewId="0" topLeftCell="A1">
      <selection activeCell="E1" sqref="E1"/>
    </sheetView>
  </sheetViews>
  <sheetFormatPr defaultColWidth="9.140625" defaultRowHeight="12.75"/>
  <cols>
    <col min="1" max="1" width="10.57421875" style="0" customWidth="1"/>
    <col min="2" max="2" width="33.28125" style="0" customWidth="1"/>
    <col min="3" max="3" width="9.28125" style="0" customWidth="1"/>
    <col min="4" max="4" width="20.7109375" style="0" customWidth="1"/>
  </cols>
  <sheetData>
    <row r="1" spans="1:4" ht="66">
      <c r="A1" s="33" t="s">
        <v>164</v>
      </c>
      <c r="B1" s="34" t="s">
        <v>7</v>
      </c>
      <c r="C1" s="35" t="s">
        <v>172</v>
      </c>
      <c r="D1" s="35" t="s">
        <v>184</v>
      </c>
    </row>
    <row r="2" spans="1:4" ht="12.75">
      <c r="A2" s="36">
        <v>0</v>
      </c>
      <c r="B2" s="33" t="s">
        <v>44</v>
      </c>
      <c r="C2" s="34" t="s">
        <v>173</v>
      </c>
      <c r="D2" s="40">
        <v>0</v>
      </c>
    </row>
    <row r="3" spans="1:4" ht="12.75">
      <c r="A3" s="36">
        <v>1</v>
      </c>
      <c r="B3" s="33" t="s">
        <v>74</v>
      </c>
      <c r="C3" s="34" t="s">
        <v>174</v>
      </c>
      <c r="D3" s="40">
        <v>0</v>
      </c>
    </row>
    <row r="4" spans="1:4" ht="12.75">
      <c r="A4" s="36">
        <v>2</v>
      </c>
      <c r="B4" s="33" t="s">
        <v>165</v>
      </c>
      <c r="C4" s="34" t="s">
        <v>175</v>
      </c>
      <c r="D4" s="40">
        <v>0</v>
      </c>
    </row>
    <row r="5" spans="1:4" ht="12.75">
      <c r="A5" s="36">
        <v>3</v>
      </c>
      <c r="B5" s="33" t="s">
        <v>166</v>
      </c>
      <c r="C5" s="34" t="s">
        <v>176</v>
      </c>
      <c r="D5" s="40">
        <v>0</v>
      </c>
    </row>
    <row r="6" spans="1:4" ht="12.75">
      <c r="A6" s="36">
        <v>4</v>
      </c>
      <c r="B6" s="33" t="s">
        <v>167</v>
      </c>
      <c r="C6" s="34" t="s">
        <v>177</v>
      </c>
      <c r="D6" s="40">
        <v>0</v>
      </c>
    </row>
    <row r="7" spans="1:4" ht="12.75">
      <c r="A7" s="36">
        <v>5</v>
      </c>
      <c r="B7" s="33" t="s">
        <v>91</v>
      </c>
      <c r="C7" s="34" t="s">
        <v>178</v>
      </c>
      <c r="D7" s="40">
        <v>0</v>
      </c>
    </row>
    <row r="8" spans="1:4" ht="12.75">
      <c r="A8" s="36">
        <v>6</v>
      </c>
      <c r="B8" s="33" t="s">
        <v>168</v>
      </c>
      <c r="C8" s="34" t="s">
        <v>179</v>
      </c>
      <c r="D8" s="40">
        <v>0</v>
      </c>
    </row>
    <row r="9" spans="1:4" ht="12.75">
      <c r="A9" s="36">
        <v>7</v>
      </c>
      <c r="B9" s="33" t="s">
        <v>169</v>
      </c>
      <c r="C9" s="34" t="s">
        <v>180</v>
      </c>
      <c r="D9" s="40">
        <v>0</v>
      </c>
    </row>
    <row r="10" spans="1:4" ht="12.75">
      <c r="A10" s="36">
        <v>8</v>
      </c>
      <c r="B10" s="33" t="s">
        <v>170</v>
      </c>
      <c r="C10" s="34" t="s">
        <v>181</v>
      </c>
      <c r="D10" s="40">
        <v>0</v>
      </c>
    </row>
    <row r="11" spans="1:4" ht="12.75">
      <c r="A11" s="36">
        <v>9</v>
      </c>
      <c r="B11" s="33" t="s">
        <v>171</v>
      </c>
      <c r="C11" s="34" t="s">
        <v>182</v>
      </c>
      <c r="D11" s="40"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Nováčková Zdeňka</dc:creator>
  <cp:keywords/>
  <dc:description/>
  <cp:lastModifiedBy>Nováčková Zdeňka</cp:lastModifiedBy>
  <dcterms:created xsi:type="dcterms:W3CDTF">2022-02-07T07:10:06Z</dcterms:created>
  <dcterms:modified xsi:type="dcterms:W3CDTF">2022-02-07T07:10:06Z</dcterms:modified>
  <cp:category/>
  <cp:version/>
  <cp:contentType/>
  <cp:contentStatus/>
</cp:coreProperties>
</file>