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/>
  <bookViews>
    <workbookView xWindow="65416" yWindow="65416" windowWidth="29040" windowHeight="15840" activeTab="0"/>
  </bookViews>
  <sheets>
    <sheet name="Vybrané položky" sheetId="2" r:id="rId1"/>
  </sheets>
  <definedNames/>
  <calcPr calcId="191029"/>
  <extLst/>
</workbook>
</file>

<file path=xl/sharedStrings.xml><?xml version="1.0" encoding="utf-8"?>
<sst xmlns="http://schemas.openxmlformats.org/spreadsheetml/2006/main" count="461" uniqueCount="151">
  <si>
    <t>Firma: Krajská správa a údržba silnic Karlovarského kraje, příspěvková organizace</t>
  </si>
  <si>
    <t>ASPE10</t>
  </si>
  <si>
    <t>S</t>
  </si>
  <si>
    <t xml:space="preserve">Stavba: </t>
  </si>
  <si>
    <t>TÚ_2022_002</t>
  </si>
  <si>
    <t>Rámcová dohoda na zhotovitele stavebních prací na silnicích ve správě zadavatele</t>
  </si>
  <si>
    <t>O</t>
  </si>
  <si>
    <t>Rozpočet:</t>
  </si>
  <si>
    <t>0,00</t>
  </si>
  <si>
    <t>15,00</t>
  </si>
  <si>
    <t>21,00</t>
  </si>
  <si>
    <t>3</t>
  </si>
  <si>
    <t>0</t>
  </si>
  <si>
    <t>2</t>
  </si>
  <si>
    <t>01</t>
  </si>
  <si>
    <t>Typ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</si>
  <si>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</si>
  <si>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</si>
  <si>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</si>
  <si>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</si>
  <si>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</si>
  <si>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</si>
  <si>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</si>
  <si>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</si>
  <si>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</si>
  <si>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</si>
  <si>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9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</si>
  <si>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</si>
  <si>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</si>
  <si>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</si>
  <si>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</si>
  <si>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</si>
  <si>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</si>
  <si>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</si>
  <si>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</si>
  <si>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</si>
  <si>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</t>
  </si>
  <si>
    <t>VV</t>
  </si>
  <si>
    <t>z položky 12393: 1500*1,9=2 850,000 [A]</t>
  </si>
  <si>
    <t>TS</t>
  </si>
  <si>
    <t>zahrnuje veškeré poplatky provozovateli skládky související s uložením odpadu na skládce.</t>
  </si>
  <si>
    <t>b</t>
  </si>
  <si>
    <t>ASFALTY</t>
  </si>
  <si>
    <t>z položky 11313: 450*2,5=1 125,000 [A] 
z položky 11332: 500*2,5=1 250,000 [B] 
Celkem: A+B=2 375,000 [C]</t>
  </si>
  <si>
    <t>c</t>
  </si>
  <si>
    <t>KAMENIVO, STAVEBNÍ SUŤ</t>
  </si>
  <si>
    <t>z položky 11332: 3105*2,2=6 831,000 [A]</t>
  </si>
  <si>
    <t>02720</t>
  </si>
  <si>
    <t/>
  </si>
  <si>
    <t>POMOC PRÁCE ZŘÍZ NEBO ZAJIŠŤ REGULACI A OCHRANU DOPRAVY</t>
  </si>
  <si>
    <t>KPL</t>
  </si>
  <si>
    <t>zahrnuje veškeré náklady spojené s objednatelem požadovanými zařízeními</t>
  </si>
  <si>
    <t>02944</t>
  </si>
  <si>
    <t>OSTAT POŽADAVKY - DOKUMENTACE SKUTEČ PROVEDENÍ V DIGIT FORMĚ</t>
  </si>
  <si>
    <t>zahrnuje veškeré náklady spojené s objednatelem požadovanými pracemi</t>
  </si>
  <si>
    <t>02991</t>
  </si>
  <si>
    <t>OSTATNÍ POŽADAVKY - INFORMAČNÍ TABULE</t>
  </si>
  <si>
    <t>KUS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</si>
  <si>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</si>
  <si>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Zemní práce</t>
  </si>
  <si>
    <t>7</t>
  </si>
  <si>
    <t>11313</t>
  </si>
  <si>
    <t>ODSTRANĚNÍ KRYTU ZPEVNĚNÝCH PLOCH S ASFALTOVÝM POJIVEM</t>
  </si>
  <si>
    <t>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</si>
  <si>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</si>
  <si>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8</t>
  </si>
  <si>
    <t>11332</t>
  </si>
  <si>
    <t>ODSTRANĚNÍ PODKLADŮ ZPEVNĚNÝCH PLOCH Z KAMENIVA NESTMELENÉHO</t>
  </si>
  <si>
    <t>11333</t>
  </si>
  <si>
    <t>ODSTRANĚNÍ PODKLADU ZPEVNĚNÝCH PLOCH S ASFALT POJIVEM</t>
  </si>
  <si>
    <t>11372</t>
  </si>
  <si>
    <t>FRÉZOVÁNÍ ZPEVNĚNÝCH PLOCH ASFALTOVÝCH</t>
  </si>
  <si>
    <t>11</t>
  </si>
  <si>
    <t>12393</t>
  </si>
  <si>
    <t>ODKOP PRO SPOD STAVBU SILNIC A ŽELEZNIC TŘ. III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</si>
  <si>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</si>
  <si>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Komunikace</t>
  </si>
  <si>
    <t>12</t>
  </si>
  <si>
    <t>567504</t>
  </si>
  <si>
    <t>VRSTVY PRO OBNOVU A OPRAVY RECYK ZA STUDENA CEM A ASF EMULZÍ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</si>
  <si>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</si>
  <si>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13</t>
  </si>
  <si>
    <t>572214</t>
  </si>
  <si>
    <t>SPOJOVACÍ POSTŘIK Z MODIFIK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</si>
  <si>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</si>
  <si>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</si>
  <si>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14</t>
  </si>
  <si>
    <t>574A33</t>
  </si>
  <si>
    <t>ASFALTOVÝ BETON PRO OBRUSNÉ VRSTVY ACO 11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</si>
  <si>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</si>
  <si>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15</t>
  </si>
  <si>
    <t>574A34</t>
  </si>
  <si>
    <t>ASFALTOVÝ BETON PRO OBRUSNÉ VRSTVY ACO 11+, 11S TL. 40MM</t>
  </si>
  <si>
    <t>16</t>
  </si>
  <si>
    <t>574A43</t>
  </si>
  <si>
    <t>ASFALTOVÝ BETON PRO OBRUSNÉ VRSTVY ACO 11 TL. 50MM</t>
  </si>
  <si>
    <t>17</t>
  </si>
  <si>
    <t>574A44</t>
  </si>
  <si>
    <t>ASFALTOVÝ BETON PRO OBRUSNÉ VRSTVY ACO 11+, 11S TL. 50MM</t>
  </si>
  <si>
    <t>18</t>
  </si>
  <si>
    <t>574B33</t>
  </si>
  <si>
    <t>ASFALTOVÝ BETON PRO OBRUSNÉ VRSTVY MODIFIK ACO 11 TL. 40MM</t>
  </si>
  <si>
    <t>19</t>
  </si>
  <si>
    <t>574B34</t>
  </si>
  <si>
    <t>ASFALTOVÝ BETON PRO OBRUSNÉ VRSTVY MODIFIK ACO 11+, 11S TL. 40MM</t>
  </si>
  <si>
    <t>20</t>
  </si>
  <si>
    <t>574B43</t>
  </si>
  <si>
    <t>ASFALTOVÝ BETON PRO OBRUSNÉ VRSTVY MODIFIK ACO 11 TL. 50MM</t>
  </si>
  <si>
    <t>21</t>
  </si>
  <si>
    <t>574B44</t>
  </si>
  <si>
    <t>ASFALTOVÝ BETON PRO OBRUSNÉ VRSTVY MODIFIK ACO 11+, 11S TL. 50MM</t>
  </si>
  <si>
    <t>22</t>
  </si>
  <si>
    <t>574C55</t>
  </si>
  <si>
    <t>ASFALTOVÝ BETON PRO LOŽNÍ VRSTVY ACL 16 TL. 60MM</t>
  </si>
  <si>
    <t>23</t>
  </si>
  <si>
    <t>574C56</t>
  </si>
  <si>
    <t>ASFALTOVÝ BETON PRO LOŽNÍ VRSTVY ACL 16+, 16S TL. 60MM</t>
  </si>
  <si>
    <t>24</t>
  </si>
  <si>
    <t>574D55</t>
  </si>
  <si>
    <t>ASFALTOVÝ BETON PRO LOŽNÍ VRSTVY MODIFIK ACL 16 TL. 60MM</t>
  </si>
  <si>
    <t>25</t>
  </si>
  <si>
    <t>574D56</t>
  </si>
  <si>
    <t>ASFALTOVÝ BETON PRO LOŽNÍ VRSTVY MODIFIK ACL 16+, 16S TL. 60MM</t>
  </si>
  <si>
    <t>26</t>
  </si>
  <si>
    <t>574E46</t>
  </si>
  <si>
    <t>ASFALTOVÝ BETON PRO PODKLADNÍ VRSTVY ACP 16+, 16S TL. 50MM</t>
  </si>
  <si>
    <t>27</t>
  </si>
  <si>
    <t>574H34</t>
  </si>
  <si>
    <t>ASFALTOVÝ BETON VELMI TENKÝ MODIFIK BBTM 11+, 11S TL. 30MM</t>
  </si>
  <si>
    <t>TICHÝ KOBEREC</t>
  </si>
  <si>
    <t>28</t>
  </si>
  <si>
    <t>574J54</t>
  </si>
  <si>
    <t>ASFALTOVÝ KOBEREC MASTIXOVÝ MODIFIK SMA 11+, 11S TL. 40MM</t>
  </si>
  <si>
    <t>29</t>
  </si>
  <si>
    <t>5774EG</t>
  </si>
  <si>
    <t>VRSTVY PRO OBNOVU A OPRAVY Z ASF BETONU ACP 16+, 16S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</si>
  <si>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</si>
  <si>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30</t>
  </si>
  <si>
    <t>57792A</t>
  </si>
  <si>
    <t>VÝSPRAVA VÝTLUKŮ SMĚSÍ ACO TL. DO 50MM</t>
  </si>
  <si>
    <t>- odfrézování nebo jiné odstranění poškozených vozovkových vrstev 
- zaříznutí hran 
- vyčištění 
- nátěr 
- dodání a výplň předepsanou zhutněnou balenou asfaltovou směsí 
- asfaltová zálivka</t>
  </si>
  <si>
    <t>Ostatní konstrukce a práce</t>
  </si>
  <si>
    <t>31</t>
  </si>
  <si>
    <t>915111</t>
  </si>
  <si>
    <t>VODOROVNÉ DOPRAVNÍ ZNAČENÍ BARVOU HLADKÉ - DODÁVKA A POKLÁDKA</t>
  </si>
  <si>
    <t>položka zahrnuje: 
- dodání a pokládku nátěrového materiálu (měří se pouze natíraná plocha) 
- předznačení a reflexní úpravu</t>
  </si>
  <si>
    <t>32</t>
  </si>
  <si>
    <t>915211</t>
  </si>
  <si>
    <t>VODOROVNÉ DOPRAVNÍ ZNAČENÍ PLASTEM HLADKÉ - DODÁVKA A POKLÁDKA</t>
  </si>
  <si>
    <t>Vybrané položky</t>
  </si>
  <si>
    <t>Výčet vybraných stavebních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</si>
</sst>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/>
    <xf numFmtId="0" fontId="0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3" xfId="0" applyFont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ont="1" applyFill="1"/>
    <xf numFmtId="0" fontId="4" fillId="2" borderId="1" xfId="0" applyFont="1" applyFill="1" applyBorder="1" applyAlignment="1">
      <alignment horizontal="right"/>
    </xf>
    <xf numFmtId="0" fontId="0" fillId="2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9"/>
  <sheetViews>
    <sheetView tabSelected="1" zoomScale="70" zoomScaleNormal="70" workbookViewId="0" topLeftCell="B1">
      <pane ySplit="7" topLeftCell="A8" activePane="bottomLeft" state="frozen"/>
      <selection pane="bottomLeft" activeCell="E16" sqref="E1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7" width="16.7109375" style="0" customWidth="1"/>
    <col min="12" max="12" width="9.140625" style="0" hidden="1" customWidth="1"/>
    <col min="13" max="13" width="9.57421875" style="0" hidden="1" customWidth="1"/>
    <col min="14" max="14" width="20.8515625" style="0" hidden="1" customWidth="1"/>
    <col min="15" max="15" width="31.57421875" style="0" hidden="1" customWidth="1"/>
  </cols>
  <sheetData>
    <row r="1" spans="1:13" ht="12.75" customHeight="1">
      <c r="A1" t="s">
        <v>1</v>
      </c>
      <c r="B1" s="1"/>
      <c r="C1" s="1"/>
      <c r="D1" s="1"/>
      <c r="E1" s="1" t="s">
        <v>0</v>
      </c>
      <c r="F1" s="1"/>
      <c r="G1" s="1"/>
      <c r="M1" t="s">
        <v>11</v>
      </c>
    </row>
    <row r="2" spans="2:13" ht="24.95" customHeight="1">
      <c r="B2" s="1"/>
      <c r="C2" s="1"/>
      <c r="D2" s="1"/>
      <c r="E2" s="2" t="s">
        <v>150</v>
      </c>
      <c r="F2" s="1"/>
      <c r="G2" s="1"/>
      <c r="L2" t="e">
        <f>0+L8+L33+L54+L131</f>
        <v>#REF!</v>
      </c>
      <c r="M2" t="s">
        <v>12</v>
      </c>
    </row>
    <row r="3" spans="1:13" ht="15" customHeight="1">
      <c r="A3" t="s">
        <v>2</v>
      </c>
      <c r="B3" s="5" t="s">
        <v>3</v>
      </c>
      <c r="C3" s="23" t="s">
        <v>4</v>
      </c>
      <c r="D3" s="24"/>
      <c r="E3" s="6" t="s">
        <v>5</v>
      </c>
      <c r="F3" s="1"/>
      <c r="G3" s="4"/>
      <c r="L3" t="s">
        <v>8</v>
      </c>
      <c r="M3" t="s">
        <v>13</v>
      </c>
    </row>
    <row r="4" spans="1:13" ht="15" customHeight="1">
      <c r="A4" t="s">
        <v>6</v>
      </c>
      <c r="B4" s="8" t="s">
        <v>7</v>
      </c>
      <c r="C4" s="25" t="s">
        <v>14</v>
      </c>
      <c r="D4" s="26"/>
      <c r="E4" s="9" t="s">
        <v>149</v>
      </c>
      <c r="F4" s="3"/>
      <c r="G4" s="3"/>
      <c r="L4" t="s">
        <v>9</v>
      </c>
      <c r="M4" t="s">
        <v>13</v>
      </c>
    </row>
    <row r="5" spans="1:13" ht="12.75" customHeight="1">
      <c r="A5" s="27" t="s">
        <v>15</v>
      </c>
      <c r="B5" s="27" t="s">
        <v>16</v>
      </c>
      <c r="C5" s="27" t="s">
        <v>18</v>
      </c>
      <c r="D5" s="27" t="s">
        <v>19</v>
      </c>
      <c r="E5" s="27" t="s">
        <v>20</v>
      </c>
      <c r="F5" s="27" t="s">
        <v>22</v>
      </c>
      <c r="G5" s="27" t="s">
        <v>24</v>
      </c>
      <c r="L5" t="s">
        <v>10</v>
      </c>
      <c r="M5" t="s">
        <v>12</v>
      </c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7" t="s">
        <v>12</v>
      </c>
      <c r="B7" s="7" t="s">
        <v>17</v>
      </c>
      <c r="C7" s="7" t="s">
        <v>13</v>
      </c>
      <c r="D7" s="7" t="s">
        <v>11</v>
      </c>
      <c r="E7" s="7" t="s">
        <v>21</v>
      </c>
      <c r="F7" s="7" t="s">
        <v>23</v>
      </c>
      <c r="G7" s="7" t="s">
        <v>25</v>
      </c>
    </row>
    <row r="8" spans="1:15" ht="12.75" customHeight="1">
      <c r="A8" s="10" t="s">
        <v>28</v>
      </c>
      <c r="B8" s="10"/>
      <c r="C8" s="12" t="s">
        <v>12</v>
      </c>
      <c r="D8" s="10"/>
      <c r="E8" s="13" t="s">
        <v>29</v>
      </c>
      <c r="F8" s="10"/>
      <c r="G8" s="10"/>
      <c r="L8" t="e">
        <f>0+O8</f>
        <v>#REF!</v>
      </c>
      <c r="N8" t="e">
        <f>0+#REF!+#REF!+#REF!+#REF!+#REF!+#REF!</f>
        <v>#REF!</v>
      </c>
      <c r="O8" t="e">
        <f>0+L9+L13+L17+L21+L25+L29</f>
        <v>#REF!</v>
      </c>
    </row>
    <row r="9" spans="1:13" ht="12.75">
      <c r="A9" s="11" t="s">
        <v>30</v>
      </c>
      <c r="B9" s="14" t="s">
        <v>17</v>
      </c>
      <c r="C9" s="14" t="s">
        <v>31</v>
      </c>
      <c r="D9" s="11" t="s">
        <v>32</v>
      </c>
      <c r="E9" s="15" t="s">
        <v>33</v>
      </c>
      <c r="F9" s="16" t="s">
        <v>34</v>
      </c>
      <c r="G9" s="17">
        <v>2850</v>
      </c>
      <c r="L9" t="e">
        <f>(#REF!*21)/100</f>
        <v>#REF!</v>
      </c>
      <c r="M9" t="s">
        <v>13</v>
      </c>
    </row>
    <row r="10" spans="1:5" ht="12.75">
      <c r="A10" s="18" t="s">
        <v>35</v>
      </c>
      <c r="E10" s="19" t="s">
        <v>36</v>
      </c>
    </row>
    <row r="11" spans="1:5" ht="12.75">
      <c r="A11" s="20" t="s">
        <v>37</v>
      </c>
      <c r="E11" s="21" t="s">
        <v>38</v>
      </c>
    </row>
    <row r="12" spans="1:5" ht="25.5">
      <c r="A12" t="s">
        <v>39</v>
      </c>
      <c r="E12" s="19" t="s">
        <v>40</v>
      </c>
    </row>
    <row r="13" spans="1:13" ht="12.75">
      <c r="A13" s="11" t="s">
        <v>30</v>
      </c>
      <c r="B13" s="14" t="s">
        <v>13</v>
      </c>
      <c r="C13" s="14" t="s">
        <v>31</v>
      </c>
      <c r="D13" s="11" t="s">
        <v>41</v>
      </c>
      <c r="E13" s="15" t="s">
        <v>33</v>
      </c>
      <c r="F13" s="16" t="s">
        <v>34</v>
      </c>
      <c r="G13" s="17">
        <v>2375</v>
      </c>
      <c r="L13" t="e">
        <f>(#REF!*21)/100</f>
        <v>#REF!</v>
      </c>
      <c r="M13" t="s">
        <v>13</v>
      </c>
    </row>
    <row r="14" spans="1:5" ht="12.75">
      <c r="A14" s="18" t="s">
        <v>35</v>
      </c>
      <c r="E14" s="19" t="s">
        <v>42</v>
      </c>
    </row>
    <row r="15" spans="1:5" ht="51">
      <c r="A15" s="20" t="s">
        <v>37</v>
      </c>
      <c r="E15" s="21" t="s">
        <v>43</v>
      </c>
    </row>
    <row r="16" spans="1:5" ht="25.5">
      <c r="A16" t="s">
        <v>39</v>
      </c>
      <c r="E16" s="19" t="s">
        <v>40</v>
      </c>
    </row>
    <row r="17" spans="1:13" ht="12.75">
      <c r="A17" s="11" t="s">
        <v>30</v>
      </c>
      <c r="B17" s="14" t="s">
        <v>11</v>
      </c>
      <c r="C17" s="14" t="s">
        <v>31</v>
      </c>
      <c r="D17" s="11" t="s">
        <v>44</v>
      </c>
      <c r="E17" s="15" t="s">
        <v>33</v>
      </c>
      <c r="F17" s="16" t="s">
        <v>34</v>
      </c>
      <c r="G17" s="17">
        <v>6831</v>
      </c>
      <c r="L17" t="e">
        <f>(#REF!*21)/100</f>
        <v>#REF!</v>
      </c>
      <c r="M17" t="s">
        <v>13</v>
      </c>
    </row>
    <row r="18" spans="1:5" ht="12.75">
      <c r="A18" s="18" t="s">
        <v>35</v>
      </c>
      <c r="E18" s="19" t="s">
        <v>45</v>
      </c>
    </row>
    <row r="19" spans="1:5" ht="12.75">
      <c r="A19" s="20" t="s">
        <v>37</v>
      </c>
      <c r="E19" s="21" t="s">
        <v>46</v>
      </c>
    </row>
    <row r="20" spans="1:5" ht="25.5">
      <c r="A20" t="s">
        <v>39</v>
      </c>
      <c r="E20" s="19" t="s">
        <v>40</v>
      </c>
    </row>
    <row r="21" spans="1:13" ht="12.75">
      <c r="A21" s="11" t="s">
        <v>30</v>
      </c>
      <c r="B21" s="14" t="s">
        <v>21</v>
      </c>
      <c r="C21" s="14" t="s">
        <v>47</v>
      </c>
      <c r="D21" s="11" t="s">
        <v>48</v>
      </c>
      <c r="E21" s="15" t="s">
        <v>49</v>
      </c>
      <c r="F21" s="16" t="s">
        <v>50</v>
      </c>
      <c r="G21" s="17">
        <v>90</v>
      </c>
      <c r="L21" t="e">
        <f>(#REF!*21)/100</f>
        <v>#REF!</v>
      </c>
      <c r="M21" t="s">
        <v>13</v>
      </c>
    </row>
    <row r="22" spans="1:5" ht="12.75">
      <c r="A22" s="18" t="s">
        <v>35</v>
      </c>
      <c r="E22" s="19" t="s">
        <v>48</v>
      </c>
    </row>
    <row r="23" spans="1:5" ht="12.75">
      <c r="A23" s="20" t="s">
        <v>37</v>
      </c>
      <c r="E23" s="21" t="s">
        <v>48</v>
      </c>
    </row>
    <row r="24" spans="1:5" ht="12.75">
      <c r="A24" t="s">
        <v>39</v>
      </c>
      <c r="E24" s="19" t="s">
        <v>51</v>
      </c>
    </row>
    <row r="25" spans="1:13" ht="12.75">
      <c r="A25" s="11" t="s">
        <v>30</v>
      </c>
      <c r="B25" s="14" t="s">
        <v>23</v>
      </c>
      <c r="C25" s="14" t="s">
        <v>52</v>
      </c>
      <c r="D25" s="11" t="s">
        <v>48</v>
      </c>
      <c r="E25" s="15" t="s">
        <v>53</v>
      </c>
      <c r="F25" s="16" t="s">
        <v>50</v>
      </c>
      <c r="G25" s="17">
        <v>30</v>
      </c>
      <c r="L25" t="e">
        <f>(#REF!*21)/100</f>
        <v>#REF!</v>
      </c>
      <c r="M25" t="s">
        <v>13</v>
      </c>
    </row>
    <row r="26" spans="1:5" ht="12.75">
      <c r="A26" s="18" t="s">
        <v>35</v>
      </c>
      <c r="E26" s="19" t="s">
        <v>48</v>
      </c>
    </row>
    <row r="27" spans="1:5" ht="12.75">
      <c r="A27" s="20" t="s">
        <v>37</v>
      </c>
      <c r="E27" s="21" t="s">
        <v>48</v>
      </c>
    </row>
    <row r="28" spans="1:5" ht="12.75">
      <c r="A28" t="s">
        <v>39</v>
      </c>
      <c r="E28" s="19" t="s">
        <v>54</v>
      </c>
    </row>
    <row r="29" spans="1:13" ht="12.75">
      <c r="A29" s="11" t="s">
        <v>30</v>
      </c>
      <c r="B29" s="14" t="s">
        <v>25</v>
      </c>
      <c r="C29" s="14" t="s">
        <v>55</v>
      </c>
      <c r="D29" s="11" t="s">
        <v>48</v>
      </c>
      <c r="E29" s="15" t="s">
        <v>56</v>
      </c>
      <c r="F29" s="16" t="s">
        <v>57</v>
      </c>
      <c r="G29" s="17">
        <v>90</v>
      </c>
      <c r="L29" t="e">
        <f>(#REF!*21)/100</f>
        <v>#REF!</v>
      </c>
      <c r="M29" t="s">
        <v>13</v>
      </c>
    </row>
    <row r="30" spans="1:5" ht="12.75">
      <c r="A30" s="18" t="s">
        <v>35</v>
      </c>
      <c r="E30" s="19" t="s">
        <v>48</v>
      </c>
    </row>
    <row r="31" spans="1:5" ht="12.75">
      <c r="A31" s="20" t="s">
        <v>37</v>
      </c>
      <c r="E31" s="21" t="s">
        <v>48</v>
      </c>
    </row>
    <row r="32" spans="1:5" ht="89.25">
      <c r="A32" t="s">
        <v>39</v>
      </c>
      <c r="E32" s="19" t="s">
        <v>58</v>
      </c>
    </row>
    <row r="33" spans="1:15" ht="12.75" customHeight="1">
      <c r="A33" s="3" t="s">
        <v>28</v>
      </c>
      <c r="B33" s="3"/>
      <c r="C33" s="22" t="s">
        <v>17</v>
      </c>
      <c r="D33" s="3"/>
      <c r="E33" s="13" t="s">
        <v>59</v>
      </c>
      <c r="F33" s="3"/>
      <c r="G33" s="3"/>
      <c r="L33" t="e">
        <f>0+O33</f>
        <v>#REF!</v>
      </c>
      <c r="N33" t="e">
        <f>0+#REF!+#REF!+#REF!+#REF!+#REF!</f>
        <v>#REF!</v>
      </c>
      <c r="O33" t="e">
        <f>0+L34+L38+L42+L46+L50</f>
        <v>#REF!</v>
      </c>
    </row>
    <row r="34" spans="1:13" ht="12.75">
      <c r="A34" s="11" t="s">
        <v>30</v>
      </c>
      <c r="B34" s="14" t="s">
        <v>60</v>
      </c>
      <c r="C34" s="14" t="s">
        <v>61</v>
      </c>
      <c r="D34" s="11" t="s">
        <v>48</v>
      </c>
      <c r="E34" s="15" t="s">
        <v>62</v>
      </c>
      <c r="F34" s="16" t="s">
        <v>63</v>
      </c>
      <c r="G34" s="17">
        <v>450</v>
      </c>
      <c r="L34" t="e">
        <f>(#REF!*21)/100</f>
        <v>#REF!</v>
      </c>
      <c r="M34" t="s">
        <v>13</v>
      </c>
    </row>
    <row r="35" spans="1:5" ht="12.75">
      <c r="A35" s="18" t="s">
        <v>35</v>
      </c>
      <c r="E35" s="19" t="s">
        <v>48</v>
      </c>
    </row>
    <row r="36" spans="1:5" ht="12.75">
      <c r="A36" s="20" t="s">
        <v>37</v>
      </c>
      <c r="E36" s="21" t="s">
        <v>48</v>
      </c>
    </row>
    <row r="37" spans="1:5" ht="63.75">
      <c r="A37" t="s">
        <v>39</v>
      </c>
      <c r="E37" s="19" t="s">
        <v>64</v>
      </c>
    </row>
    <row r="38" spans="1:13" ht="25.5">
      <c r="A38" s="11" t="s">
        <v>30</v>
      </c>
      <c r="B38" s="14" t="s">
        <v>65</v>
      </c>
      <c r="C38" s="14" t="s">
        <v>66</v>
      </c>
      <c r="D38" s="11" t="s">
        <v>48</v>
      </c>
      <c r="E38" s="15" t="s">
        <v>67</v>
      </c>
      <c r="F38" s="16" t="s">
        <v>63</v>
      </c>
      <c r="G38" s="17">
        <v>3105</v>
      </c>
      <c r="L38" t="e">
        <f>(#REF!*21)/100</f>
        <v>#REF!</v>
      </c>
      <c r="M38" t="s">
        <v>13</v>
      </c>
    </row>
    <row r="39" spans="1:5" ht="12.75">
      <c r="A39" s="18" t="s">
        <v>35</v>
      </c>
      <c r="E39" s="19" t="s">
        <v>48</v>
      </c>
    </row>
    <row r="40" spans="1:5" ht="12.75">
      <c r="A40" s="20" t="s">
        <v>37</v>
      </c>
      <c r="E40" s="21" t="s">
        <v>48</v>
      </c>
    </row>
    <row r="41" spans="1:5" ht="63.75">
      <c r="A41" t="s">
        <v>39</v>
      </c>
      <c r="E41" s="19" t="s">
        <v>64</v>
      </c>
    </row>
    <row r="42" spans="1:13" ht="12.75">
      <c r="A42" s="11" t="s">
        <v>30</v>
      </c>
      <c r="B42" s="14" t="s">
        <v>26</v>
      </c>
      <c r="C42" s="14" t="s">
        <v>68</v>
      </c>
      <c r="D42" s="11" t="s">
        <v>48</v>
      </c>
      <c r="E42" s="15" t="s">
        <v>69</v>
      </c>
      <c r="F42" s="16" t="s">
        <v>63</v>
      </c>
      <c r="G42" s="17">
        <v>500</v>
      </c>
      <c r="L42" t="e">
        <f>(#REF!*21)/100</f>
        <v>#REF!</v>
      </c>
      <c r="M42" t="s">
        <v>13</v>
      </c>
    </row>
    <row r="43" spans="1:5" ht="12.75">
      <c r="A43" s="18" t="s">
        <v>35</v>
      </c>
      <c r="E43" s="19" t="s">
        <v>48</v>
      </c>
    </row>
    <row r="44" spans="1:5" ht="12.75">
      <c r="A44" s="20" t="s">
        <v>37</v>
      </c>
      <c r="E44" s="21" t="s">
        <v>48</v>
      </c>
    </row>
    <row r="45" spans="1:5" ht="63.75">
      <c r="A45" t="s">
        <v>39</v>
      </c>
      <c r="E45" s="19" t="s">
        <v>64</v>
      </c>
    </row>
    <row r="46" spans="1:13" ht="12.75">
      <c r="A46" s="11" t="s">
        <v>30</v>
      </c>
      <c r="B46" s="14" t="s">
        <v>27</v>
      </c>
      <c r="C46" s="14" t="s">
        <v>70</v>
      </c>
      <c r="D46" s="11" t="s">
        <v>48</v>
      </c>
      <c r="E46" s="15" t="s">
        <v>71</v>
      </c>
      <c r="F46" s="16" t="s">
        <v>63</v>
      </c>
      <c r="G46" s="17">
        <v>18000</v>
      </c>
      <c r="L46" t="e">
        <f>(#REF!*21)/100</f>
        <v>#REF!</v>
      </c>
      <c r="M46" t="s">
        <v>13</v>
      </c>
    </row>
    <row r="47" spans="1:5" ht="12.75">
      <c r="A47" s="18" t="s">
        <v>35</v>
      </c>
      <c r="E47" s="19" t="s">
        <v>48</v>
      </c>
    </row>
    <row r="48" spans="1:5" ht="12.75">
      <c r="A48" s="20" t="s">
        <v>37</v>
      </c>
      <c r="E48" s="21" t="s">
        <v>48</v>
      </c>
    </row>
    <row r="49" spans="1:5" ht="63.75">
      <c r="A49" t="s">
        <v>39</v>
      </c>
      <c r="E49" s="19" t="s">
        <v>64</v>
      </c>
    </row>
    <row r="50" spans="1:13" ht="12.75">
      <c r="A50" s="11" t="s">
        <v>30</v>
      </c>
      <c r="B50" s="14" t="s">
        <v>72</v>
      </c>
      <c r="C50" s="14" t="s">
        <v>73</v>
      </c>
      <c r="D50" s="11" t="s">
        <v>48</v>
      </c>
      <c r="E50" s="15" t="s">
        <v>74</v>
      </c>
      <c r="F50" s="16" t="s">
        <v>63</v>
      </c>
      <c r="G50" s="17">
        <v>1500</v>
      </c>
      <c r="L50" t="e">
        <f>(#REF!*21)/100</f>
        <v>#REF!</v>
      </c>
      <c r="M50" t="s">
        <v>13</v>
      </c>
    </row>
    <row r="51" spans="1:5" ht="12.75">
      <c r="A51" s="18" t="s">
        <v>35</v>
      </c>
      <c r="E51" s="19" t="s">
        <v>48</v>
      </c>
    </row>
    <row r="52" spans="1:5" ht="12.75">
      <c r="A52" s="20" t="s">
        <v>37</v>
      </c>
      <c r="E52" s="21" t="s">
        <v>48</v>
      </c>
    </row>
    <row r="53" spans="1:5" ht="369.75">
      <c r="A53" t="s">
        <v>39</v>
      </c>
      <c r="E53" s="19" t="s">
        <v>75</v>
      </c>
    </row>
    <row r="54" spans="1:15" ht="12.75" customHeight="1">
      <c r="A54" s="3" t="s">
        <v>28</v>
      </c>
      <c r="B54" s="3"/>
      <c r="C54" s="22" t="s">
        <v>23</v>
      </c>
      <c r="D54" s="3"/>
      <c r="E54" s="13" t="s">
        <v>76</v>
      </c>
      <c r="F54" s="3"/>
      <c r="G54" s="3"/>
      <c r="L54" t="e">
        <f>0+O54</f>
        <v>#REF!</v>
      </c>
      <c r="N54" t="e">
        <f>0+#REF!+#REF!+#REF!+#REF!+#REF!+#REF!+#REF!+#REF!+#REF!+#REF!+#REF!+#REF!+#REF!+#REF!+#REF!+#REF!+#REF!+#REF!+#REF!</f>
        <v>#REF!</v>
      </c>
      <c r="O54" t="e">
        <f>0+L55+L59+L63+L67+L71+L75+L79+L83+L87+L91+L95+L99+L103+L107+L111+L115+L119+L123+L127</f>
        <v>#REF!</v>
      </c>
    </row>
    <row r="55" spans="1:13" ht="25.5">
      <c r="A55" s="11" t="s">
        <v>30</v>
      </c>
      <c r="B55" s="14" t="s">
        <v>77</v>
      </c>
      <c r="C55" s="14" t="s">
        <v>78</v>
      </c>
      <c r="D55" s="11" t="s">
        <v>48</v>
      </c>
      <c r="E55" s="15" t="s">
        <v>79</v>
      </c>
      <c r="F55" s="16" t="s">
        <v>63</v>
      </c>
      <c r="G55" s="17">
        <v>5000</v>
      </c>
      <c r="L55" t="e">
        <f>(#REF!*21)/100</f>
        <v>#REF!</v>
      </c>
      <c r="M55" t="s">
        <v>13</v>
      </c>
    </row>
    <row r="56" spans="1:5" ht="12.75">
      <c r="A56" s="18" t="s">
        <v>35</v>
      </c>
      <c r="E56" s="19" t="s">
        <v>48</v>
      </c>
    </row>
    <row r="57" spans="1:5" ht="12.75">
      <c r="A57" s="20" t="s">
        <v>37</v>
      </c>
      <c r="E57" s="21" t="s">
        <v>48</v>
      </c>
    </row>
    <row r="58" spans="1:5" ht="76.5">
      <c r="A58" t="s">
        <v>39</v>
      </c>
      <c r="E58" s="19" t="s">
        <v>80</v>
      </c>
    </row>
    <row r="59" spans="1:13" ht="12.75">
      <c r="A59" s="11" t="s">
        <v>30</v>
      </c>
      <c r="B59" s="14" t="s">
        <v>81</v>
      </c>
      <c r="C59" s="14" t="s">
        <v>82</v>
      </c>
      <c r="D59" s="11" t="s">
        <v>48</v>
      </c>
      <c r="E59" s="15" t="s">
        <v>83</v>
      </c>
      <c r="F59" s="16" t="s">
        <v>84</v>
      </c>
      <c r="G59" s="17">
        <v>489400</v>
      </c>
      <c r="L59" t="e">
        <f>(#REF!*21)/100</f>
        <v>#REF!</v>
      </c>
      <c r="M59" t="s">
        <v>13</v>
      </c>
    </row>
    <row r="60" spans="1:5" ht="12.75">
      <c r="A60" s="18" t="s">
        <v>35</v>
      </c>
      <c r="E60" s="19" t="s">
        <v>48</v>
      </c>
    </row>
    <row r="61" spans="1:5" ht="12.75">
      <c r="A61" s="20" t="s">
        <v>37</v>
      </c>
      <c r="E61" s="21" t="s">
        <v>48</v>
      </c>
    </row>
    <row r="62" spans="1:5" ht="51">
      <c r="A62" t="s">
        <v>39</v>
      </c>
      <c r="E62" s="19" t="s">
        <v>85</v>
      </c>
    </row>
    <row r="63" spans="1:13" ht="12.75">
      <c r="A63" s="11" t="s">
        <v>30</v>
      </c>
      <c r="B63" s="14" t="s">
        <v>86</v>
      </c>
      <c r="C63" s="14" t="s">
        <v>87</v>
      </c>
      <c r="D63" s="11" t="s">
        <v>48</v>
      </c>
      <c r="E63" s="15" t="s">
        <v>88</v>
      </c>
      <c r="F63" s="16" t="s">
        <v>84</v>
      </c>
      <c r="G63" s="17">
        <v>12000</v>
      </c>
      <c r="L63" t="e">
        <f>(#REF!*21)/100</f>
        <v>#REF!</v>
      </c>
      <c r="M63" t="s">
        <v>13</v>
      </c>
    </row>
    <row r="64" spans="1:5" ht="12.75">
      <c r="A64" s="18" t="s">
        <v>35</v>
      </c>
      <c r="E64" s="19" t="s">
        <v>48</v>
      </c>
    </row>
    <row r="65" spans="1:5" ht="12.75">
      <c r="A65" s="20" t="s">
        <v>37</v>
      </c>
      <c r="E65" s="21" t="s">
        <v>48</v>
      </c>
    </row>
    <row r="66" spans="1:5" ht="140.25">
      <c r="A66" t="s">
        <v>39</v>
      </c>
      <c r="E66" s="19" t="s">
        <v>89</v>
      </c>
    </row>
    <row r="67" spans="1:13" ht="12.75">
      <c r="A67" s="11" t="s">
        <v>30</v>
      </c>
      <c r="B67" s="14" t="s">
        <v>90</v>
      </c>
      <c r="C67" s="14" t="s">
        <v>91</v>
      </c>
      <c r="D67" s="11" t="s">
        <v>48</v>
      </c>
      <c r="E67" s="15" t="s">
        <v>92</v>
      </c>
      <c r="F67" s="16" t="s">
        <v>84</v>
      </c>
      <c r="G67" s="17">
        <v>40000</v>
      </c>
      <c r="L67" t="e">
        <f>(#REF!*21)/100</f>
        <v>#REF!</v>
      </c>
      <c r="M67" t="s">
        <v>13</v>
      </c>
    </row>
    <row r="68" spans="1:5" ht="12.75">
      <c r="A68" s="18" t="s">
        <v>35</v>
      </c>
      <c r="E68" s="19" t="s">
        <v>48</v>
      </c>
    </row>
    <row r="69" spans="1:5" ht="12.75">
      <c r="A69" s="20" t="s">
        <v>37</v>
      </c>
      <c r="E69" s="21" t="s">
        <v>48</v>
      </c>
    </row>
    <row r="70" spans="1:5" ht="140.25">
      <c r="A70" t="s">
        <v>39</v>
      </c>
      <c r="E70" s="19" t="s">
        <v>89</v>
      </c>
    </row>
    <row r="71" spans="1:13" ht="12.75">
      <c r="A71" s="11" t="s">
        <v>30</v>
      </c>
      <c r="B71" s="14" t="s">
        <v>93</v>
      </c>
      <c r="C71" s="14" t="s">
        <v>94</v>
      </c>
      <c r="D71" s="11" t="s">
        <v>48</v>
      </c>
      <c r="E71" s="15" t="s">
        <v>95</v>
      </c>
      <c r="F71" s="16" t="s">
        <v>84</v>
      </c>
      <c r="G71" s="17">
        <v>13400</v>
      </c>
      <c r="L71" t="e">
        <f>(#REF!*21)/100</f>
        <v>#REF!</v>
      </c>
      <c r="M71" t="s">
        <v>13</v>
      </c>
    </row>
    <row r="72" spans="1:5" ht="12.75">
      <c r="A72" s="18" t="s">
        <v>35</v>
      </c>
      <c r="E72" s="19" t="s">
        <v>48</v>
      </c>
    </row>
    <row r="73" spans="1:5" ht="12.75">
      <c r="A73" s="20" t="s">
        <v>37</v>
      </c>
      <c r="E73" s="21" t="s">
        <v>48</v>
      </c>
    </row>
    <row r="74" spans="1:5" ht="140.25">
      <c r="A74" t="s">
        <v>39</v>
      </c>
      <c r="E74" s="19" t="s">
        <v>89</v>
      </c>
    </row>
    <row r="75" spans="1:13" ht="12.75">
      <c r="A75" s="11" t="s">
        <v>30</v>
      </c>
      <c r="B75" s="14" t="s">
        <v>96</v>
      </c>
      <c r="C75" s="14" t="s">
        <v>97</v>
      </c>
      <c r="D75" s="11" t="s">
        <v>48</v>
      </c>
      <c r="E75" s="15" t="s">
        <v>98</v>
      </c>
      <c r="F75" s="16" t="s">
        <v>84</v>
      </c>
      <c r="G75" s="17">
        <v>40000</v>
      </c>
      <c r="L75" t="e">
        <f>(#REF!*21)/100</f>
        <v>#REF!</v>
      </c>
      <c r="M75" t="s">
        <v>13</v>
      </c>
    </row>
    <row r="76" spans="1:5" ht="12.75">
      <c r="A76" s="18" t="s">
        <v>35</v>
      </c>
      <c r="E76" s="19" t="s">
        <v>48</v>
      </c>
    </row>
    <row r="77" spans="1:5" ht="12.75">
      <c r="A77" s="20" t="s">
        <v>37</v>
      </c>
      <c r="E77" s="21" t="s">
        <v>48</v>
      </c>
    </row>
    <row r="78" spans="1:5" ht="140.25">
      <c r="A78" t="s">
        <v>39</v>
      </c>
      <c r="E78" s="19" t="s">
        <v>89</v>
      </c>
    </row>
    <row r="79" spans="1:13" ht="12.75">
      <c r="A79" s="11" t="s">
        <v>30</v>
      </c>
      <c r="B79" s="14" t="s">
        <v>99</v>
      </c>
      <c r="C79" s="14" t="s">
        <v>100</v>
      </c>
      <c r="D79" s="11" t="s">
        <v>48</v>
      </c>
      <c r="E79" s="15" t="s">
        <v>101</v>
      </c>
      <c r="F79" s="16" t="s">
        <v>84</v>
      </c>
      <c r="G79" s="17">
        <v>4000</v>
      </c>
      <c r="L79" t="e">
        <f>(#REF!*21)/100</f>
        <v>#REF!</v>
      </c>
      <c r="M79" t="s">
        <v>13</v>
      </c>
    </row>
    <row r="80" spans="1:5" ht="12.75">
      <c r="A80" s="18" t="s">
        <v>35</v>
      </c>
      <c r="E80" s="19" t="s">
        <v>48</v>
      </c>
    </row>
    <row r="81" spans="1:5" ht="12.75">
      <c r="A81" s="20" t="s">
        <v>37</v>
      </c>
      <c r="E81" s="21" t="s">
        <v>48</v>
      </c>
    </row>
    <row r="82" spans="1:5" ht="140.25">
      <c r="A82" t="s">
        <v>39</v>
      </c>
      <c r="E82" s="19" t="s">
        <v>89</v>
      </c>
    </row>
    <row r="83" spans="1:13" ht="25.5">
      <c r="A83" s="11" t="s">
        <v>30</v>
      </c>
      <c r="B83" s="14" t="s">
        <v>102</v>
      </c>
      <c r="C83" s="14" t="s">
        <v>103</v>
      </c>
      <c r="D83" s="11" t="s">
        <v>48</v>
      </c>
      <c r="E83" s="15" t="s">
        <v>104</v>
      </c>
      <c r="F83" s="16" t="s">
        <v>84</v>
      </c>
      <c r="G83" s="17">
        <v>65000</v>
      </c>
      <c r="L83" t="e">
        <f>(#REF!*21)/100</f>
        <v>#REF!</v>
      </c>
      <c r="M83" t="s">
        <v>13</v>
      </c>
    </row>
    <row r="84" spans="1:5" ht="12.75">
      <c r="A84" s="18" t="s">
        <v>35</v>
      </c>
      <c r="E84" s="19" t="s">
        <v>48</v>
      </c>
    </row>
    <row r="85" spans="1:5" ht="12.75">
      <c r="A85" s="20" t="s">
        <v>37</v>
      </c>
      <c r="E85" s="21" t="s">
        <v>48</v>
      </c>
    </row>
    <row r="86" spans="1:5" ht="140.25">
      <c r="A86" t="s">
        <v>39</v>
      </c>
      <c r="E86" s="19" t="s">
        <v>89</v>
      </c>
    </row>
    <row r="87" spans="1:13" ht="12.75">
      <c r="A87" s="11" t="s">
        <v>30</v>
      </c>
      <c r="B87" s="14" t="s">
        <v>105</v>
      </c>
      <c r="C87" s="14" t="s">
        <v>106</v>
      </c>
      <c r="D87" s="11" t="s">
        <v>48</v>
      </c>
      <c r="E87" s="15" t="s">
        <v>107</v>
      </c>
      <c r="F87" s="16" t="s">
        <v>84</v>
      </c>
      <c r="G87" s="17">
        <v>4000</v>
      </c>
      <c r="L87" t="e">
        <f>(#REF!*21)/100</f>
        <v>#REF!</v>
      </c>
      <c r="M87" t="s">
        <v>13</v>
      </c>
    </row>
    <row r="88" spans="1:5" ht="12.75">
      <c r="A88" s="18" t="s">
        <v>35</v>
      </c>
      <c r="E88" s="19" t="s">
        <v>48</v>
      </c>
    </row>
    <row r="89" spans="1:5" ht="12.75">
      <c r="A89" s="20" t="s">
        <v>37</v>
      </c>
      <c r="E89" s="21" t="s">
        <v>48</v>
      </c>
    </row>
    <row r="90" spans="1:5" ht="140.25">
      <c r="A90" t="s">
        <v>39</v>
      </c>
      <c r="E90" s="19" t="s">
        <v>89</v>
      </c>
    </row>
    <row r="91" spans="1:13" ht="25.5">
      <c r="A91" s="11" t="s">
        <v>30</v>
      </c>
      <c r="B91" s="14" t="s">
        <v>108</v>
      </c>
      <c r="C91" s="14" t="s">
        <v>109</v>
      </c>
      <c r="D91" s="11" t="s">
        <v>48</v>
      </c>
      <c r="E91" s="15" t="s">
        <v>110</v>
      </c>
      <c r="F91" s="16" t="s">
        <v>84</v>
      </c>
      <c r="G91" s="17">
        <v>70000</v>
      </c>
      <c r="L91" t="e">
        <f>(#REF!*21)/100</f>
        <v>#REF!</v>
      </c>
      <c r="M91" t="s">
        <v>13</v>
      </c>
    </row>
    <row r="92" spans="1:5" ht="12.75">
      <c r="A92" s="18" t="s">
        <v>35</v>
      </c>
      <c r="E92" s="19" t="s">
        <v>48</v>
      </c>
    </row>
    <row r="93" spans="1:5" ht="12.75">
      <c r="A93" s="20" t="s">
        <v>37</v>
      </c>
      <c r="E93" s="21" t="s">
        <v>48</v>
      </c>
    </row>
    <row r="94" spans="1:5" ht="140.25">
      <c r="A94" t="s">
        <v>39</v>
      </c>
      <c r="E94" s="19" t="s">
        <v>89</v>
      </c>
    </row>
    <row r="95" spans="1:13" ht="12.75">
      <c r="A95" s="11" t="s">
        <v>30</v>
      </c>
      <c r="B95" s="14" t="s">
        <v>111</v>
      </c>
      <c r="C95" s="14" t="s">
        <v>112</v>
      </c>
      <c r="D95" s="11" t="s">
        <v>48</v>
      </c>
      <c r="E95" s="15" t="s">
        <v>113</v>
      </c>
      <c r="F95" s="16" t="s">
        <v>84</v>
      </c>
      <c r="G95" s="17">
        <v>25800</v>
      </c>
      <c r="L95" t="e">
        <f>(#REF!*21)/100</f>
        <v>#REF!</v>
      </c>
      <c r="M95" t="s">
        <v>13</v>
      </c>
    </row>
    <row r="96" spans="1:5" ht="12.75">
      <c r="A96" s="18" t="s">
        <v>35</v>
      </c>
      <c r="E96" s="19" t="s">
        <v>48</v>
      </c>
    </row>
    <row r="97" spans="1:5" ht="12.75">
      <c r="A97" s="20" t="s">
        <v>37</v>
      </c>
      <c r="E97" s="21" t="s">
        <v>48</v>
      </c>
    </row>
    <row r="98" spans="1:5" ht="140.25">
      <c r="A98" t="s">
        <v>39</v>
      </c>
      <c r="E98" s="19" t="s">
        <v>89</v>
      </c>
    </row>
    <row r="99" spans="1:13" ht="12.75">
      <c r="A99" s="11" t="s">
        <v>30</v>
      </c>
      <c r="B99" s="14" t="s">
        <v>114</v>
      </c>
      <c r="C99" s="14" t="s">
        <v>115</v>
      </c>
      <c r="D99" s="11" t="s">
        <v>48</v>
      </c>
      <c r="E99" s="15" t="s">
        <v>116</v>
      </c>
      <c r="F99" s="16" t="s">
        <v>84</v>
      </c>
      <c r="G99" s="17">
        <v>70000</v>
      </c>
      <c r="L99" t="e">
        <f>(#REF!*21)/100</f>
        <v>#REF!</v>
      </c>
      <c r="M99" t="s">
        <v>13</v>
      </c>
    </row>
    <row r="100" spans="1:5" ht="12.75">
      <c r="A100" s="18" t="s">
        <v>35</v>
      </c>
      <c r="E100" s="19" t="s">
        <v>48</v>
      </c>
    </row>
    <row r="101" spans="1:5" ht="12.75">
      <c r="A101" s="20" t="s">
        <v>37</v>
      </c>
      <c r="E101" s="21" t="s">
        <v>48</v>
      </c>
    </row>
    <row r="102" spans="1:5" ht="140.25">
      <c r="A102" t="s">
        <v>39</v>
      </c>
      <c r="E102" s="19" t="s">
        <v>89</v>
      </c>
    </row>
    <row r="103" spans="1:13" ht="12.75">
      <c r="A103" s="11" t="s">
        <v>30</v>
      </c>
      <c r="B103" s="14" t="s">
        <v>117</v>
      </c>
      <c r="C103" s="14" t="s">
        <v>118</v>
      </c>
      <c r="D103" s="11" t="s">
        <v>48</v>
      </c>
      <c r="E103" s="15" t="s">
        <v>119</v>
      </c>
      <c r="F103" s="16" t="s">
        <v>84</v>
      </c>
      <c r="G103" s="17">
        <v>4200</v>
      </c>
      <c r="L103" t="e">
        <f>(#REF!*21)/100</f>
        <v>#REF!</v>
      </c>
      <c r="M103" t="s">
        <v>13</v>
      </c>
    </row>
    <row r="104" spans="1:5" ht="12.75">
      <c r="A104" s="18" t="s">
        <v>35</v>
      </c>
      <c r="E104" s="19" t="s">
        <v>48</v>
      </c>
    </row>
    <row r="105" spans="1:5" ht="12.75">
      <c r="A105" s="20" t="s">
        <v>37</v>
      </c>
      <c r="E105" s="21" t="s">
        <v>48</v>
      </c>
    </row>
    <row r="106" spans="1:5" ht="140.25">
      <c r="A106" t="s">
        <v>39</v>
      </c>
      <c r="E106" s="19" t="s">
        <v>89</v>
      </c>
    </row>
    <row r="107" spans="1:13" ht="12.75">
      <c r="A107" s="11" t="s">
        <v>30</v>
      </c>
      <c r="B107" s="14" t="s">
        <v>120</v>
      </c>
      <c r="C107" s="14" t="s">
        <v>121</v>
      </c>
      <c r="D107" s="11" t="s">
        <v>48</v>
      </c>
      <c r="E107" s="15" t="s">
        <v>122</v>
      </c>
      <c r="F107" s="16" t="s">
        <v>84</v>
      </c>
      <c r="G107" s="17">
        <v>35000</v>
      </c>
      <c r="L107" t="e">
        <f>(#REF!*21)/100</f>
        <v>#REF!</v>
      </c>
      <c r="M107" t="s">
        <v>13</v>
      </c>
    </row>
    <row r="108" spans="1:5" ht="12.75">
      <c r="A108" s="18" t="s">
        <v>35</v>
      </c>
      <c r="E108" s="19" t="s">
        <v>48</v>
      </c>
    </row>
    <row r="109" spans="1:5" ht="12.75">
      <c r="A109" s="20" t="s">
        <v>37</v>
      </c>
      <c r="E109" s="21" t="s">
        <v>48</v>
      </c>
    </row>
    <row r="110" spans="1:5" ht="140.25">
      <c r="A110" t="s">
        <v>39</v>
      </c>
      <c r="E110" s="19" t="s">
        <v>89</v>
      </c>
    </row>
    <row r="111" spans="1:13" ht="12.75">
      <c r="A111" s="11" t="s">
        <v>30</v>
      </c>
      <c r="B111" s="14" t="s">
        <v>123</v>
      </c>
      <c r="C111" s="14" t="s">
        <v>124</v>
      </c>
      <c r="D111" s="11" t="s">
        <v>48</v>
      </c>
      <c r="E111" s="15" t="s">
        <v>125</v>
      </c>
      <c r="F111" s="16" t="s">
        <v>84</v>
      </c>
      <c r="G111" s="17">
        <v>60000</v>
      </c>
      <c r="L111" t="e">
        <f>(#REF!*21)/100</f>
        <v>#REF!</v>
      </c>
      <c r="M111" t="s">
        <v>13</v>
      </c>
    </row>
    <row r="112" spans="1:5" ht="12.75">
      <c r="A112" s="18" t="s">
        <v>35</v>
      </c>
      <c r="E112" s="19" t="s">
        <v>48</v>
      </c>
    </row>
    <row r="113" spans="1:5" ht="12.75">
      <c r="A113" s="20" t="s">
        <v>37</v>
      </c>
      <c r="E113" s="21" t="s">
        <v>48</v>
      </c>
    </row>
    <row r="114" spans="1:5" ht="140.25">
      <c r="A114" t="s">
        <v>39</v>
      </c>
      <c r="E114" s="19" t="s">
        <v>89</v>
      </c>
    </row>
    <row r="115" spans="1:13" ht="12.75">
      <c r="A115" s="11" t="s">
        <v>30</v>
      </c>
      <c r="B115" s="14" t="s">
        <v>126</v>
      </c>
      <c r="C115" s="14" t="s">
        <v>127</v>
      </c>
      <c r="D115" s="11" t="s">
        <v>48</v>
      </c>
      <c r="E115" s="15" t="s">
        <v>128</v>
      </c>
      <c r="F115" s="16" t="s">
        <v>84</v>
      </c>
      <c r="G115" s="17">
        <v>20000</v>
      </c>
      <c r="L115" t="e">
        <f>(#REF!*21)/100</f>
        <v>#REF!</v>
      </c>
      <c r="M115" t="s">
        <v>13</v>
      </c>
    </row>
    <row r="116" spans="1:5" ht="12.75">
      <c r="A116" s="18" t="s">
        <v>35</v>
      </c>
      <c r="E116" s="19" t="s">
        <v>129</v>
      </c>
    </row>
    <row r="117" spans="1:5" ht="12.75">
      <c r="A117" s="20" t="s">
        <v>37</v>
      </c>
      <c r="E117" s="21" t="s">
        <v>48</v>
      </c>
    </row>
    <row r="118" spans="1:5" ht="140.25">
      <c r="A118" t="s">
        <v>39</v>
      </c>
      <c r="E118" s="19" t="s">
        <v>89</v>
      </c>
    </row>
    <row r="119" spans="1:13" ht="12.75">
      <c r="A119" s="11" t="s">
        <v>30</v>
      </c>
      <c r="B119" s="14" t="s">
        <v>130</v>
      </c>
      <c r="C119" s="14" t="s">
        <v>131</v>
      </c>
      <c r="D119" s="11" t="s">
        <v>48</v>
      </c>
      <c r="E119" s="15" t="s">
        <v>132</v>
      </c>
      <c r="F119" s="16" t="s">
        <v>84</v>
      </c>
      <c r="G119" s="17">
        <v>44000</v>
      </c>
      <c r="L119" t="e">
        <f>(#REF!*21)/100</f>
        <v>#REF!</v>
      </c>
      <c r="M119" t="s">
        <v>13</v>
      </c>
    </row>
    <row r="120" spans="1:5" ht="12.75">
      <c r="A120" s="18" t="s">
        <v>35</v>
      </c>
      <c r="E120" s="19" t="s">
        <v>48</v>
      </c>
    </row>
    <row r="121" spans="1:5" ht="12.75">
      <c r="A121" s="20" t="s">
        <v>37</v>
      </c>
      <c r="E121" s="21" t="s">
        <v>48</v>
      </c>
    </row>
    <row r="122" spans="1:5" ht="140.25">
      <c r="A122" t="s">
        <v>39</v>
      </c>
      <c r="E122" s="19" t="s">
        <v>89</v>
      </c>
    </row>
    <row r="123" spans="1:13" ht="12.75">
      <c r="A123" s="11" t="s">
        <v>30</v>
      </c>
      <c r="B123" s="14" t="s">
        <v>133</v>
      </c>
      <c r="C123" s="14" t="s">
        <v>134</v>
      </c>
      <c r="D123" s="11" t="s">
        <v>48</v>
      </c>
      <c r="E123" s="15" t="s">
        <v>135</v>
      </c>
      <c r="F123" s="16" t="s">
        <v>63</v>
      </c>
      <c r="G123" s="17">
        <v>1400</v>
      </c>
      <c r="L123" t="e">
        <f>(#REF!*21)/100</f>
        <v>#REF!</v>
      </c>
      <c r="M123" t="s">
        <v>13</v>
      </c>
    </row>
    <row r="124" spans="1:5" ht="12.75">
      <c r="A124" s="18" t="s">
        <v>35</v>
      </c>
      <c r="E124" s="19" t="s">
        <v>48</v>
      </c>
    </row>
    <row r="125" spans="1:5" ht="12.75">
      <c r="A125" s="20" t="s">
        <v>37</v>
      </c>
      <c r="E125" s="21" t="s">
        <v>48</v>
      </c>
    </row>
    <row r="126" spans="1:5" ht="216.75">
      <c r="A126" t="s">
        <v>39</v>
      </c>
      <c r="E126" s="19" t="s">
        <v>136</v>
      </c>
    </row>
    <row r="127" spans="1:13" ht="12.75">
      <c r="A127" s="11" t="s">
        <v>30</v>
      </c>
      <c r="B127" s="14" t="s">
        <v>137</v>
      </c>
      <c r="C127" s="14" t="s">
        <v>138</v>
      </c>
      <c r="D127" s="11" t="s">
        <v>48</v>
      </c>
      <c r="E127" s="15" t="s">
        <v>139</v>
      </c>
      <c r="F127" s="16" t="s">
        <v>84</v>
      </c>
      <c r="G127" s="17">
        <v>4000</v>
      </c>
      <c r="L127" t="e">
        <f>(#REF!*21)/100</f>
        <v>#REF!</v>
      </c>
      <c r="M127" t="s">
        <v>13</v>
      </c>
    </row>
    <row r="128" spans="1:5" ht="12.75">
      <c r="A128" s="18" t="s">
        <v>35</v>
      </c>
      <c r="E128" s="19" t="s">
        <v>48</v>
      </c>
    </row>
    <row r="129" spans="1:5" ht="12.75">
      <c r="A129" s="20" t="s">
        <v>37</v>
      </c>
      <c r="E129" s="21" t="s">
        <v>48</v>
      </c>
    </row>
    <row r="130" spans="1:5" ht="76.5">
      <c r="A130" t="s">
        <v>39</v>
      </c>
      <c r="E130" s="19" t="s">
        <v>140</v>
      </c>
    </row>
    <row r="131" spans="1:15" ht="12.75" customHeight="1">
      <c r="A131" s="3" t="s">
        <v>28</v>
      </c>
      <c r="B131" s="3"/>
      <c r="C131" s="22" t="s">
        <v>26</v>
      </c>
      <c r="D131" s="3"/>
      <c r="E131" s="13" t="s">
        <v>141</v>
      </c>
      <c r="F131" s="3"/>
      <c r="G131" s="3"/>
      <c r="L131" t="e">
        <f>0+O131</f>
        <v>#REF!</v>
      </c>
      <c r="N131" t="e">
        <f>0+#REF!+#REF!</f>
        <v>#REF!</v>
      </c>
      <c r="O131" t="e">
        <f>0+L132+L136</f>
        <v>#REF!</v>
      </c>
    </row>
    <row r="132" spans="1:13" ht="25.5">
      <c r="A132" s="11" t="s">
        <v>30</v>
      </c>
      <c r="B132" s="14" t="s">
        <v>142</v>
      </c>
      <c r="C132" s="14" t="s">
        <v>143</v>
      </c>
      <c r="D132" s="11" t="s">
        <v>48</v>
      </c>
      <c r="E132" s="15" t="s">
        <v>144</v>
      </c>
      <c r="F132" s="16" t="s">
        <v>84</v>
      </c>
      <c r="G132" s="17">
        <v>12000</v>
      </c>
      <c r="L132" t="e">
        <f>(#REF!*21)/100</f>
        <v>#REF!</v>
      </c>
      <c r="M132" t="s">
        <v>13</v>
      </c>
    </row>
    <row r="133" spans="1:5" ht="12.75">
      <c r="A133" s="18" t="s">
        <v>35</v>
      </c>
      <c r="E133" s="19" t="s">
        <v>48</v>
      </c>
    </row>
    <row r="134" spans="1:5" ht="12.75">
      <c r="A134" s="20" t="s">
        <v>37</v>
      </c>
      <c r="E134" s="21" t="s">
        <v>48</v>
      </c>
    </row>
    <row r="135" spans="1:5" ht="38.25">
      <c r="A135" t="s">
        <v>39</v>
      </c>
      <c r="E135" s="19" t="s">
        <v>145</v>
      </c>
    </row>
    <row r="136" spans="1:13" ht="25.5">
      <c r="A136" s="11" t="s">
        <v>30</v>
      </c>
      <c r="B136" s="14" t="s">
        <v>146</v>
      </c>
      <c r="C136" s="14" t="s">
        <v>147</v>
      </c>
      <c r="D136" s="11" t="s">
        <v>48</v>
      </c>
      <c r="E136" s="15" t="s">
        <v>148</v>
      </c>
      <c r="F136" s="16" t="s">
        <v>84</v>
      </c>
      <c r="G136" s="17">
        <v>12000</v>
      </c>
      <c r="L136" t="e">
        <f>(#REF!*21)/100</f>
        <v>#REF!</v>
      </c>
      <c r="M136" t="s">
        <v>13</v>
      </c>
    </row>
    <row r="137" spans="1:5" ht="12.75">
      <c r="A137" s="18" t="s">
        <v>35</v>
      </c>
      <c r="E137" s="19" t="s">
        <v>48</v>
      </c>
    </row>
    <row r="138" spans="1:5" ht="12.75">
      <c r="A138" s="20" t="s">
        <v>37</v>
      </c>
      <c r="E138" s="21" t="s">
        <v>48</v>
      </c>
    </row>
    <row r="139" spans="1:5" ht="38.25">
      <c r="A139" t="s">
        <v>39</v>
      </c>
      <c r="E139" s="19" t="s">
        <v>145</v>
      </c>
    </row>
  </sheetData>
  <mergeCells count="9">
    <mergeCell ref="E5:E6"/>
    <mergeCell ref="F5:F6"/>
    <mergeCell ref="G5:G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Nováčková Zdeňka</dc:creator>
  <cp:keywords/>
  <dc:description/>
  <cp:lastModifiedBy>Řezáčová Ivana</cp:lastModifiedBy>
  <dcterms:created xsi:type="dcterms:W3CDTF">2022-02-07T07:10:06Z</dcterms:created>
  <dcterms:modified xsi:type="dcterms:W3CDTF">2022-02-24T10:00:38Z</dcterms:modified>
  <cp:category/>
  <cp:version/>
  <cp:contentType/>
  <cp:contentStatus/>
</cp:coreProperties>
</file>