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Sunek Vlastimír</author>
  </authors>
  <commentList>
    <comment ref="B7" authorId="0">
      <text>
        <r>
          <rPr>
            <b/>
            <sz val="9"/>
            <rFont val="Tahoma"/>
            <family val="2"/>
          </rPr>
          <t>Sunek Vlastimír:</t>
        </r>
        <r>
          <rPr>
            <sz val="9"/>
            <rFont val="Tahoma"/>
            <family val="2"/>
          </rPr>
          <t xml:space="preserve">
Pole pro vyplnění dodavatelem</t>
        </r>
      </text>
    </comment>
    <comment ref="B21" authorId="0">
      <text>
        <r>
          <rPr>
            <b/>
            <sz val="9"/>
            <rFont val="Tahoma"/>
            <family val="2"/>
          </rPr>
          <t>Sunek Vlastimír:</t>
        </r>
        <r>
          <rPr>
            <sz val="9"/>
            <rFont val="Tahoma"/>
            <family val="2"/>
          </rPr>
          <t xml:space="preserve">
Pole pro vyplnění dodavatelem</t>
        </r>
      </text>
    </comment>
  </commentList>
</comments>
</file>

<file path=xl/sharedStrings.xml><?xml version="1.0" encoding="utf-8"?>
<sst xmlns="http://schemas.openxmlformats.org/spreadsheetml/2006/main" count="74" uniqueCount="63">
  <si>
    <t>Implementace Krajského akčního plánu 2 v Karlovarském kraji, reg. č. CZ.02.3.68/0.0/0.0/19_078/0017823</t>
  </si>
  <si>
    <t>Střední škola logistická Dalovice, příspěvková organizace</t>
  </si>
  <si>
    <t>Příloha č. 2 - Krycí list nabídky pro veřejnou zakázku</t>
  </si>
  <si>
    <t xml:space="preserve">Statutární zástupce: </t>
  </si>
  <si>
    <t xml:space="preserve">Výběrové kritérium </t>
  </si>
  <si>
    <t>Nabídková cena v Kč</t>
  </si>
  <si>
    <t>Bez DPH</t>
  </si>
  <si>
    <t>DPH</t>
  </si>
  <si>
    <t>Včetně DPH</t>
  </si>
  <si>
    <t xml:space="preserve">Nabídková cena za 1 km cesty </t>
  </si>
  <si>
    <t>Cena celkem bez DPH (Kč)</t>
  </si>
  <si>
    <t>DPH celkem  (Kč)</t>
  </si>
  <si>
    <t>Cena celkem bez DPH  (Kč)</t>
  </si>
  <si>
    <t>Cena celkem včetně DPH  (Kč)</t>
  </si>
  <si>
    <t>Předpokládaná přepravní vzdálenost za projekt (km):</t>
  </si>
  <si>
    <t>Předpokládaný přepočtený počet hodin čekání za projekt (h):</t>
  </si>
  <si>
    <t>Název tras</t>
  </si>
  <si>
    <t>Cena za 1 trasu tam i zpět</t>
  </si>
  <si>
    <t>Cena za 1 trasu včetně čekání bez DPH (Kč)</t>
  </si>
  <si>
    <t>DPH (Kč)</t>
  </si>
  <si>
    <t>Cena za 1 trasu včetně čekání s DPH (Kč)</t>
  </si>
  <si>
    <t>Technická AJ č. 1 ZŠ - SŠ</t>
  </si>
  <si>
    <t>Technická AJ č. 2 Logistik Junior ZŠ</t>
  </si>
  <si>
    <t>Technická AJ č. 3  Exkurze 1</t>
  </si>
  <si>
    <t>Technická AJ č. 4  Exkurze 2</t>
  </si>
  <si>
    <t>Plzeň</t>
  </si>
  <si>
    <t>Chomutov</t>
  </si>
  <si>
    <t>Praha</t>
  </si>
  <si>
    <t>Brno</t>
  </si>
  <si>
    <t>Mladá Boleslav</t>
  </si>
  <si>
    <t>Cheb</t>
  </si>
  <si>
    <t>CELKOVÁ CENA ZA VŠECHNY TRASY</t>
  </si>
  <si>
    <t>Rozpis ceny dle jednotlivých tras:</t>
  </si>
  <si>
    <t>Výběrové kritérium:</t>
  </si>
  <si>
    <t xml:space="preserve">Sazba za 1 hodinu čekání v Kč </t>
  </si>
  <si>
    <r>
      <t>Uchazeč</t>
    </r>
    <r>
      <rPr>
        <sz val="11"/>
        <rFont val="Calibri"/>
        <family val="2"/>
        <scheme val="minor"/>
      </rPr>
      <t xml:space="preserve"> (obchodní firma nebo název):</t>
    </r>
  </si>
  <si>
    <r>
      <t>Sídlo</t>
    </r>
    <r>
      <rPr>
        <sz val="11"/>
        <rFont val="Calibri"/>
        <family val="2"/>
        <scheme val="minor"/>
      </rPr>
      <t xml:space="preserve"> (celá adresa včetně PSČ):</t>
    </r>
  </si>
  <si>
    <r>
      <t>Právní forma</t>
    </r>
    <r>
      <rPr>
        <sz val="11"/>
        <rFont val="Calibri"/>
        <family val="2"/>
        <scheme val="minor"/>
      </rPr>
      <t xml:space="preserve">: </t>
    </r>
  </si>
  <si>
    <r>
      <t>Identifikační číslo</t>
    </r>
    <r>
      <rPr>
        <sz val="11"/>
        <rFont val="Calibri"/>
        <family val="2"/>
        <scheme val="minor"/>
      </rPr>
      <t xml:space="preserve">: </t>
    </r>
  </si>
  <si>
    <r>
      <t>Daňové identifikační číslo</t>
    </r>
    <r>
      <rPr>
        <sz val="11"/>
        <rFont val="Calibri"/>
        <family val="2"/>
        <scheme val="minor"/>
      </rPr>
      <t xml:space="preserve">: </t>
    </r>
  </si>
  <si>
    <r>
      <t>Kontaktní osoba</t>
    </r>
    <r>
      <rPr>
        <sz val="11"/>
        <rFont val="Calibri"/>
        <family val="2"/>
        <scheme val="minor"/>
      </rPr>
      <t xml:space="preserve">: </t>
    </r>
  </si>
  <si>
    <r>
      <t>Telefonní spojení</t>
    </r>
    <r>
      <rPr>
        <sz val="11"/>
        <rFont val="Calibri"/>
        <family val="2"/>
        <scheme val="minor"/>
      </rPr>
      <t xml:space="preserve">: </t>
    </r>
  </si>
  <si>
    <r>
      <t>E-mail</t>
    </r>
    <r>
      <rPr>
        <sz val="11"/>
        <rFont val="Calibri"/>
        <family val="2"/>
        <scheme val="minor"/>
      </rPr>
      <t>:</t>
    </r>
  </si>
  <si>
    <r>
      <t xml:space="preserve">Cena celkem včetně DPH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(Kč)</t>
    </r>
  </si>
  <si>
    <t>Celková nabídková cena v Kč (tj. vztažená k předpokládaným přepravním nákladům a předpokládané době čekání)</t>
  </si>
  <si>
    <t>Název trasy</t>
  </si>
  <si>
    <t>Počet tras za
 2 školní roky</t>
  </si>
  <si>
    <t>Doba čekání na 1 akci (h)</t>
  </si>
  <si>
    <t>Vzdálenost tras tam i zpět / 2 školní roky (km)</t>
  </si>
  <si>
    <t>Doba čekání všechny akce za
 2 školní roky (h)</t>
  </si>
  <si>
    <t>Technická AJ č.2 Logistik Junior ZŠ</t>
  </si>
  <si>
    <t>Technická AJ č.3  Exkurze 1</t>
  </si>
  <si>
    <t>Technická AJ č.4  Exkurze 2</t>
  </si>
  <si>
    <t>Celkem</t>
  </si>
  <si>
    <t>Vzdálenost 1 trasy tam i zpět průměr (km)</t>
  </si>
  <si>
    <t>DPH celkem (Kč)</t>
  </si>
  <si>
    <t>CENA CELKEM za všechny trasy během 2 školních roků</t>
  </si>
  <si>
    <t>CENA CELKEM za všechny trasy za 2 školní roky včetně čekání s DPH (Kč)</t>
  </si>
  <si>
    <t>CENA CELKEM za všechny trasy za 2 školní roky včetně čekání bez DPH (Kč)</t>
  </si>
  <si>
    <t>"Zajištění služeb přepravy žáků a pedagogů – IKAP2"</t>
  </si>
  <si>
    <t>Přehled vzdáleností, dob čekání a počtu osob u jednotlivých tras:</t>
  </si>
  <si>
    <t xml:space="preserve">Počet sedících osob (cestujících)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</si>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</sst>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3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0" borderId="0" xfId="20" applyFont="1" applyBorder="1" applyAlignment="1">
      <alignment horizontal="center" vertical="center"/>
    </xf>
    <xf numFmtId="164" fontId="4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3" fillId="4" borderId="2" xfId="20" applyFont="1" applyFill="1" applyBorder="1" applyAlignment="1">
      <alignment horizontal="right" vertical="center"/>
    </xf>
    <xf numFmtId="43" fontId="3" fillId="5" borderId="2" xfId="20" applyFont="1" applyFill="1" applyBorder="1" applyAlignment="1">
      <alignment horizontal="right" vertical="center"/>
    </xf>
    <xf numFmtId="43" fontId="4" fillId="5" borderId="2" xfId="20" applyFont="1" applyFill="1" applyBorder="1" applyAlignment="1">
      <alignment horizontal="right" vertical="center"/>
    </xf>
    <xf numFmtId="43" fontId="3" fillId="6" borderId="2" xfId="20" applyFont="1" applyFill="1" applyBorder="1" applyAlignment="1">
      <alignment horizontal="right" vertical="center" wrapText="1"/>
    </xf>
    <xf numFmtId="43" fontId="3" fillId="6" borderId="3" xfId="20" applyFont="1" applyFill="1" applyBorder="1" applyAlignment="1">
      <alignment horizontal="right" vertical="center" wrapText="1"/>
    </xf>
    <xf numFmtId="43" fontId="3" fillId="7" borderId="2" xfId="2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justify" vertical="center" wrapText="1"/>
    </xf>
    <xf numFmtId="0" fontId="3" fillId="8" borderId="3" xfId="0" applyFont="1" applyFill="1" applyBorder="1" applyAlignment="1">
      <alignment horizontal="justify" vertical="center" wrapText="1"/>
    </xf>
    <xf numFmtId="3" fontId="5" fillId="9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left" vertical="center" wrapText="1"/>
    </xf>
    <xf numFmtId="1" fontId="0" fillId="10" borderId="11" xfId="0" applyNumberFormat="1" applyFont="1" applyFill="1" applyBorder="1" applyAlignment="1">
      <alignment horizontal="center" vertical="center" wrapText="1"/>
    </xf>
    <xf numFmtId="1" fontId="0" fillId="10" borderId="12" xfId="0" applyNumberFormat="1" applyFont="1" applyFill="1" applyBorder="1" applyAlignment="1">
      <alignment horizontal="center" vertical="center" wrapText="1"/>
    </xf>
    <xf numFmtId="1" fontId="2" fillId="10" borderId="10" xfId="0" applyNumberFormat="1" applyFont="1" applyFill="1" applyBorder="1" applyAlignment="1">
      <alignment horizontal="center" vertical="center" wrapText="1"/>
    </xf>
    <xf numFmtId="1" fontId="2" fillId="10" borderId="12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left" vertical="center" wrapText="1"/>
    </xf>
    <xf numFmtId="1" fontId="0" fillId="10" borderId="14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/>
    <xf numFmtId="1" fontId="0" fillId="10" borderId="14" xfId="0" applyNumberFormat="1" applyFont="1" applyFill="1" applyBorder="1" applyAlignment="1">
      <alignment horizontal="center"/>
    </xf>
    <xf numFmtId="1" fontId="0" fillId="10" borderId="15" xfId="0" applyNumberFormat="1" applyFont="1" applyFill="1" applyBorder="1" applyAlignment="1">
      <alignment horizontal="center"/>
    </xf>
    <xf numFmtId="1" fontId="2" fillId="10" borderId="13" xfId="0" applyNumberFormat="1" applyFont="1" applyFill="1" applyBorder="1" applyAlignment="1">
      <alignment horizontal="center"/>
    </xf>
    <xf numFmtId="0" fontId="2" fillId="10" borderId="16" xfId="0" applyFont="1" applyFill="1" applyBorder="1"/>
    <xf numFmtId="1" fontId="0" fillId="10" borderId="17" xfId="0" applyNumberFormat="1" applyFont="1" applyFill="1" applyBorder="1" applyAlignment="1">
      <alignment horizontal="center"/>
    </xf>
    <xf numFmtId="1" fontId="2" fillId="10" borderId="16" xfId="0" applyNumberFormat="1" applyFont="1" applyFill="1" applyBorder="1" applyAlignment="1">
      <alignment horizontal="center"/>
    </xf>
    <xf numFmtId="1" fontId="2" fillId="10" borderId="18" xfId="0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43" fontId="7" fillId="7" borderId="23" xfId="20" applyFont="1" applyFill="1" applyBorder="1" applyAlignment="1">
      <alignment horizontal="right" vertical="center"/>
    </xf>
    <xf numFmtId="43" fontId="13" fillId="7" borderId="3" xfId="20" applyFont="1" applyFill="1" applyBorder="1" applyAlignment="1">
      <alignment horizontal="right" vertical="center"/>
    </xf>
    <xf numFmtId="43" fontId="7" fillId="7" borderId="3" xfId="20" applyFont="1" applyFill="1" applyBorder="1" applyAlignment="1">
      <alignment horizontal="right" vertical="center"/>
    </xf>
    <xf numFmtId="43" fontId="7" fillId="7" borderId="2" xfId="2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49" fontId="4" fillId="6" borderId="41" xfId="0" applyNumberFormat="1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center" vertical="center" wrapText="1"/>
    </xf>
    <xf numFmtId="49" fontId="4" fillId="6" borderId="42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7" fillId="8" borderId="34" xfId="0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0</xdr:rowOff>
    </xdr:from>
    <xdr:to>
      <xdr:col>6</xdr:col>
      <xdr:colOff>1009650</xdr:colOff>
      <xdr:row>2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0"/>
          <a:ext cx="25622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tabSelected="1" zoomScale="70" zoomScaleNormal="70" workbookViewId="0" topLeftCell="A1">
      <selection activeCell="B11" sqref="B11:D11"/>
    </sheetView>
  </sheetViews>
  <sheetFormatPr defaultColWidth="9.140625" defaultRowHeight="15"/>
  <cols>
    <col min="1" max="1" width="35.00390625" style="4" customWidth="1"/>
    <col min="2" max="2" width="16.8515625" style="4" customWidth="1"/>
    <col min="3" max="6" width="15.7109375" style="4" customWidth="1"/>
    <col min="7" max="7" width="16.140625" style="4" customWidth="1"/>
    <col min="8" max="8" width="9.140625" style="4" customWidth="1"/>
    <col min="9" max="9" width="14.57421875" style="4" customWidth="1"/>
    <col min="10" max="16384" width="9.140625" style="4" customWidth="1"/>
  </cols>
  <sheetData>
    <row r="1" s="2" customFormat="1" ht="19.5">
      <c r="A1" s="17" t="s">
        <v>2</v>
      </c>
    </row>
    <row r="2" s="2" customFormat="1" ht="19.5">
      <c r="A2" s="17" t="s">
        <v>59</v>
      </c>
    </row>
    <row r="3" s="2" customFormat="1" ht="10.5" customHeight="1"/>
    <row r="4" ht="15">
      <c r="A4" s="3" t="s">
        <v>0</v>
      </c>
    </row>
    <row r="5" ht="15">
      <c r="A5" s="3" t="s">
        <v>1</v>
      </c>
    </row>
    <row r="6" ht="8.25" customHeight="1" thickBot="1"/>
    <row r="7" spans="1:4" ht="15.75" customHeight="1">
      <c r="A7" s="19" t="s">
        <v>35</v>
      </c>
      <c r="B7" s="88"/>
      <c r="C7" s="88"/>
      <c r="D7" s="89"/>
    </row>
    <row r="8" spans="1:4" ht="15">
      <c r="A8" s="20" t="s">
        <v>36</v>
      </c>
      <c r="B8" s="81"/>
      <c r="C8" s="81"/>
      <c r="D8" s="82"/>
    </row>
    <row r="9" spans="1:4" ht="15">
      <c r="A9" s="20" t="s">
        <v>37</v>
      </c>
      <c r="B9" s="81"/>
      <c r="C9" s="81"/>
      <c r="D9" s="82"/>
    </row>
    <row r="10" spans="1:4" ht="15">
      <c r="A10" s="20" t="s">
        <v>38</v>
      </c>
      <c r="B10" s="81"/>
      <c r="C10" s="81"/>
      <c r="D10" s="82"/>
    </row>
    <row r="11" spans="1:4" ht="15">
      <c r="A11" s="20" t="s">
        <v>39</v>
      </c>
      <c r="B11" s="81"/>
      <c r="C11" s="81"/>
      <c r="D11" s="82"/>
    </row>
    <row r="12" spans="1:4" ht="15">
      <c r="A12" s="20" t="s">
        <v>3</v>
      </c>
      <c r="B12" s="81"/>
      <c r="C12" s="81"/>
      <c r="D12" s="82"/>
    </row>
    <row r="13" spans="1:4" ht="15">
      <c r="A13" s="20" t="s">
        <v>40</v>
      </c>
      <c r="B13" s="81"/>
      <c r="C13" s="81"/>
      <c r="D13" s="82"/>
    </row>
    <row r="14" spans="1:4" ht="15">
      <c r="A14" s="20" t="s">
        <v>41</v>
      </c>
      <c r="B14" s="81"/>
      <c r="C14" s="81"/>
      <c r="D14" s="82"/>
    </row>
    <row r="15" spans="1:4" ht="15.75" thickBot="1">
      <c r="A15" s="21" t="s">
        <v>42</v>
      </c>
      <c r="B15" s="90"/>
      <c r="C15" s="90"/>
      <c r="D15" s="91"/>
    </row>
    <row r="17" ht="18.75">
      <c r="A17" s="18" t="s">
        <v>33</v>
      </c>
    </row>
    <row r="18" ht="6.75" customHeight="1" thickBot="1"/>
    <row r="19" spans="1:4" ht="15.75" thickBot="1">
      <c r="A19" s="77" t="s">
        <v>4</v>
      </c>
      <c r="B19" s="83" t="s">
        <v>5</v>
      </c>
      <c r="C19" s="84"/>
      <c r="D19" s="85"/>
    </row>
    <row r="20" spans="1:4" ht="15.75" thickBot="1">
      <c r="A20" s="78"/>
      <c r="B20" s="11" t="s">
        <v>6</v>
      </c>
      <c r="C20" s="16" t="s">
        <v>7</v>
      </c>
      <c r="D20" s="11" t="s">
        <v>8</v>
      </c>
    </row>
    <row r="21" spans="1:4" ht="15.75" thickBot="1">
      <c r="A21" s="28" t="s">
        <v>9</v>
      </c>
      <c r="B21" s="25"/>
      <c r="C21" s="24">
        <f>B21*0.21</f>
        <v>0</v>
      </c>
      <c r="D21" s="27">
        <f>B21+C21</f>
        <v>0</v>
      </c>
    </row>
    <row r="22" spans="1:4" ht="15.75" thickBot="1">
      <c r="A22" s="29" t="s">
        <v>34</v>
      </c>
      <c r="B22" s="26"/>
      <c r="C22" s="24">
        <f>B22*0.21</f>
        <v>0</v>
      </c>
      <c r="D22" s="27">
        <f>B22+C22</f>
        <v>0</v>
      </c>
    </row>
    <row r="23" ht="15.75" thickBot="1"/>
    <row r="24" spans="1:8" ht="42" customHeight="1" thickBot="1">
      <c r="A24" s="13" t="s">
        <v>14</v>
      </c>
      <c r="B24" s="13" t="s">
        <v>10</v>
      </c>
      <c r="C24" s="14" t="s">
        <v>55</v>
      </c>
      <c r="D24" s="13" t="s">
        <v>43</v>
      </c>
      <c r="E24" s="68" t="s">
        <v>10</v>
      </c>
      <c r="F24" s="92" t="s">
        <v>11</v>
      </c>
      <c r="G24" s="68" t="s">
        <v>43</v>
      </c>
      <c r="H24" s="5"/>
    </row>
    <row r="25" spans="1:8" ht="19.5" thickBot="1">
      <c r="A25" s="30">
        <v>10070</v>
      </c>
      <c r="B25" s="23">
        <f>B21*A25</f>
        <v>0</v>
      </c>
      <c r="C25" s="24">
        <f>B25*0.21</f>
        <v>0</v>
      </c>
      <c r="D25" s="22">
        <f>B25+C25</f>
        <v>0</v>
      </c>
      <c r="E25" s="79"/>
      <c r="F25" s="93"/>
      <c r="G25" s="79"/>
      <c r="H25" s="6"/>
    </row>
    <row r="26" spans="1:8" ht="30.75" thickBot="1">
      <c r="A26" s="15" t="s">
        <v>15</v>
      </c>
      <c r="B26" s="11" t="s">
        <v>12</v>
      </c>
      <c r="C26" s="16" t="s">
        <v>11</v>
      </c>
      <c r="D26" s="11" t="s">
        <v>13</v>
      </c>
      <c r="E26" s="79"/>
      <c r="F26" s="93"/>
      <c r="G26" s="79"/>
      <c r="H26" s="6"/>
    </row>
    <row r="27" spans="1:8" ht="19.5" thickBot="1">
      <c r="A27" s="31">
        <v>244</v>
      </c>
      <c r="B27" s="23">
        <f>B22*A27</f>
        <v>0</v>
      </c>
      <c r="C27" s="24">
        <f>B27*0.21</f>
        <v>0</v>
      </c>
      <c r="D27" s="22">
        <f>B27+C27</f>
        <v>0</v>
      </c>
      <c r="E27" s="80"/>
      <c r="F27" s="94"/>
      <c r="G27" s="80"/>
      <c r="H27" s="6"/>
    </row>
    <row r="28" spans="1:8" ht="34.15" customHeight="1" thickBot="1">
      <c r="A28" s="95" t="s">
        <v>44</v>
      </c>
      <c r="B28" s="96"/>
      <c r="C28" s="96"/>
      <c r="D28" s="97"/>
      <c r="E28" s="55">
        <f>B25+B27</f>
        <v>0</v>
      </c>
      <c r="F28" s="56">
        <f>C25+C27</f>
        <v>0</v>
      </c>
      <c r="G28" s="57">
        <f>D25+D27</f>
        <v>0</v>
      </c>
      <c r="H28" s="6"/>
    </row>
    <row r="29" ht="4.9" customHeight="1"/>
    <row r="30" ht="18.75">
      <c r="A30" s="1" t="s">
        <v>32</v>
      </c>
    </row>
    <row r="31" ht="7.5" customHeight="1" thickBot="1">
      <c r="A31" s="7"/>
    </row>
    <row r="32" spans="1:7" ht="15.75" thickBot="1">
      <c r="A32" s="68" t="s">
        <v>45</v>
      </c>
      <c r="B32" s="70" t="s">
        <v>17</v>
      </c>
      <c r="C32" s="71"/>
      <c r="D32" s="72"/>
      <c r="E32" s="73" t="s">
        <v>56</v>
      </c>
      <c r="F32" s="71"/>
      <c r="G32" s="72"/>
    </row>
    <row r="33" spans="1:7" ht="75.75" thickBot="1">
      <c r="A33" s="69"/>
      <c r="B33" s="11" t="s">
        <v>18</v>
      </c>
      <c r="C33" s="12" t="s">
        <v>19</v>
      </c>
      <c r="D33" s="11" t="s">
        <v>20</v>
      </c>
      <c r="E33" s="11" t="s">
        <v>58</v>
      </c>
      <c r="F33" s="12" t="s">
        <v>19</v>
      </c>
      <c r="G33" s="11" t="s">
        <v>57</v>
      </c>
    </row>
    <row r="34" spans="1:9" ht="15.75" thickBot="1">
      <c r="A34" s="32" t="s">
        <v>21</v>
      </c>
      <c r="B34" s="24">
        <f>SUM(B21*B49+B22*D49)</f>
        <v>0</v>
      </c>
      <c r="C34" s="24">
        <f aca="true" t="shared" si="0" ref="C34:C43">B34*0.21</f>
        <v>0</v>
      </c>
      <c r="D34" s="22">
        <f>B34+C34</f>
        <v>0</v>
      </c>
      <c r="E34" s="24">
        <f aca="true" t="shared" si="1" ref="E34:E43">B34*C49</f>
        <v>0</v>
      </c>
      <c r="F34" s="24">
        <f>E34*0.21</f>
        <v>0</v>
      </c>
      <c r="G34" s="22">
        <f>E34+F34</f>
        <v>0</v>
      </c>
      <c r="I34" s="10"/>
    </row>
    <row r="35" spans="1:7" ht="15.75" thickBot="1">
      <c r="A35" s="32" t="s">
        <v>22</v>
      </c>
      <c r="B35" s="24">
        <f>SUM(B50*B21+B22*D50)</f>
        <v>0</v>
      </c>
      <c r="C35" s="24">
        <f t="shared" si="0"/>
        <v>0</v>
      </c>
      <c r="D35" s="22">
        <f aca="true" t="shared" si="2" ref="D35:D43">B35+C35</f>
        <v>0</v>
      </c>
      <c r="E35" s="24">
        <f t="shared" si="1"/>
        <v>0</v>
      </c>
      <c r="F35" s="24">
        <f aca="true" t="shared" si="3" ref="F35:F44">E35*0.21</f>
        <v>0</v>
      </c>
      <c r="G35" s="22">
        <f aca="true" t="shared" si="4" ref="G35:G44">E35+F35</f>
        <v>0</v>
      </c>
    </row>
    <row r="36" spans="1:7" ht="15.75" thickBot="1">
      <c r="A36" s="32" t="s">
        <v>23</v>
      </c>
      <c r="B36" s="24">
        <f>SUM(B21*B51+B22*D51)</f>
        <v>0</v>
      </c>
      <c r="C36" s="24">
        <f t="shared" si="0"/>
        <v>0</v>
      </c>
      <c r="D36" s="22">
        <f t="shared" si="2"/>
        <v>0</v>
      </c>
      <c r="E36" s="24">
        <f t="shared" si="1"/>
        <v>0</v>
      </c>
      <c r="F36" s="24">
        <f t="shared" si="3"/>
        <v>0</v>
      </c>
      <c r="G36" s="22">
        <f t="shared" si="4"/>
        <v>0</v>
      </c>
    </row>
    <row r="37" spans="1:7" ht="15.75" thickBot="1">
      <c r="A37" s="32" t="s">
        <v>24</v>
      </c>
      <c r="B37" s="24">
        <f>SUM(B21*B52+B22*D52)</f>
        <v>0</v>
      </c>
      <c r="C37" s="24">
        <f t="shared" si="0"/>
        <v>0</v>
      </c>
      <c r="D37" s="22">
        <f t="shared" si="2"/>
        <v>0</v>
      </c>
      <c r="E37" s="24">
        <f t="shared" si="1"/>
        <v>0</v>
      </c>
      <c r="F37" s="24">
        <f t="shared" si="3"/>
        <v>0</v>
      </c>
      <c r="G37" s="22">
        <f t="shared" si="4"/>
        <v>0</v>
      </c>
    </row>
    <row r="38" spans="1:7" ht="15.75" thickBot="1">
      <c r="A38" s="33" t="s">
        <v>25</v>
      </c>
      <c r="B38" s="24">
        <f>SUM(B21*B53+B22*D53)</f>
        <v>0</v>
      </c>
      <c r="C38" s="24">
        <f t="shared" si="0"/>
        <v>0</v>
      </c>
      <c r="D38" s="22">
        <f t="shared" si="2"/>
        <v>0</v>
      </c>
      <c r="E38" s="24">
        <f t="shared" si="1"/>
        <v>0</v>
      </c>
      <c r="F38" s="24">
        <f t="shared" si="3"/>
        <v>0</v>
      </c>
      <c r="G38" s="22">
        <f t="shared" si="4"/>
        <v>0</v>
      </c>
    </row>
    <row r="39" spans="1:7" ht="15.75" thickBot="1">
      <c r="A39" s="33" t="s">
        <v>26</v>
      </c>
      <c r="B39" s="24">
        <f>SUM(B21*B54+B22*D54)</f>
        <v>0</v>
      </c>
      <c r="C39" s="24">
        <f t="shared" si="0"/>
        <v>0</v>
      </c>
      <c r="D39" s="22">
        <f t="shared" si="2"/>
        <v>0</v>
      </c>
      <c r="E39" s="24">
        <f t="shared" si="1"/>
        <v>0</v>
      </c>
      <c r="F39" s="24">
        <f t="shared" si="3"/>
        <v>0</v>
      </c>
      <c r="G39" s="22">
        <f t="shared" si="4"/>
        <v>0</v>
      </c>
    </row>
    <row r="40" spans="1:7" ht="15.75" thickBot="1">
      <c r="A40" s="33" t="s">
        <v>27</v>
      </c>
      <c r="B40" s="24">
        <f>SUM(B21*B55+B22*D55)</f>
        <v>0</v>
      </c>
      <c r="C40" s="24">
        <f t="shared" si="0"/>
        <v>0</v>
      </c>
      <c r="D40" s="22">
        <f t="shared" si="2"/>
        <v>0</v>
      </c>
      <c r="E40" s="24">
        <f t="shared" si="1"/>
        <v>0</v>
      </c>
      <c r="F40" s="24">
        <f t="shared" si="3"/>
        <v>0</v>
      </c>
      <c r="G40" s="22">
        <f t="shared" si="4"/>
        <v>0</v>
      </c>
    </row>
    <row r="41" spans="1:7" ht="15.75" thickBot="1">
      <c r="A41" s="33" t="s">
        <v>28</v>
      </c>
      <c r="B41" s="24">
        <f>SUM(B21*B56+B22*D56)</f>
        <v>0</v>
      </c>
      <c r="C41" s="24">
        <f t="shared" si="0"/>
        <v>0</v>
      </c>
      <c r="D41" s="22">
        <f t="shared" si="2"/>
        <v>0</v>
      </c>
      <c r="E41" s="24">
        <f t="shared" si="1"/>
        <v>0</v>
      </c>
      <c r="F41" s="24">
        <f t="shared" si="3"/>
        <v>0</v>
      </c>
      <c r="G41" s="22">
        <f t="shared" si="4"/>
        <v>0</v>
      </c>
    </row>
    <row r="42" spans="1:7" ht="15.75" thickBot="1">
      <c r="A42" s="33" t="s">
        <v>29</v>
      </c>
      <c r="B42" s="24">
        <f>SUM(B21*B57+B22*D57)</f>
        <v>0</v>
      </c>
      <c r="C42" s="24">
        <f t="shared" si="0"/>
        <v>0</v>
      </c>
      <c r="D42" s="22">
        <f t="shared" si="2"/>
        <v>0</v>
      </c>
      <c r="E42" s="24">
        <f t="shared" si="1"/>
        <v>0</v>
      </c>
      <c r="F42" s="24">
        <f t="shared" si="3"/>
        <v>0</v>
      </c>
      <c r="G42" s="22">
        <f t="shared" si="4"/>
        <v>0</v>
      </c>
    </row>
    <row r="43" spans="1:7" ht="15.75" thickBot="1">
      <c r="A43" s="33" t="s">
        <v>30</v>
      </c>
      <c r="B43" s="24">
        <f>B21*B58+B22*D58</f>
        <v>0</v>
      </c>
      <c r="C43" s="24">
        <f t="shared" si="0"/>
        <v>0</v>
      </c>
      <c r="D43" s="22">
        <f t="shared" si="2"/>
        <v>0</v>
      </c>
      <c r="E43" s="24">
        <f t="shared" si="1"/>
        <v>0</v>
      </c>
      <c r="F43" s="24">
        <f t="shared" si="3"/>
        <v>0</v>
      </c>
      <c r="G43" s="22">
        <f t="shared" si="4"/>
        <v>0</v>
      </c>
    </row>
    <row r="44" spans="1:7" ht="19.5" thickBot="1">
      <c r="A44" s="74" t="s">
        <v>31</v>
      </c>
      <c r="B44" s="75"/>
      <c r="C44" s="75"/>
      <c r="D44" s="76"/>
      <c r="E44" s="58">
        <f>SUM(E34:E43)</f>
        <v>0</v>
      </c>
      <c r="F44" s="58">
        <f t="shared" si="3"/>
        <v>0</v>
      </c>
      <c r="G44" s="58">
        <f t="shared" si="4"/>
        <v>0</v>
      </c>
    </row>
    <row r="45" spans="1:7" ht="184.9" customHeight="1">
      <c r="A45" s="8"/>
      <c r="B45" s="8"/>
      <c r="C45" s="8"/>
      <c r="D45" s="8"/>
      <c r="E45" s="9"/>
      <c r="F45" s="9"/>
      <c r="G45" s="9"/>
    </row>
    <row r="46" ht="19.5" thickBot="1">
      <c r="A46" s="1" t="s">
        <v>60</v>
      </c>
    </row>
    <row r="47" spans="1:7" ht="15">
      <c r="A47" s="62" t="s">
        <v>16</v>
      </c>
      <c r="B47" s="64" t="s">
        <v>54</v>
      </c>
      <c r="C47" s="64" t="s">
        <v>46</v>
      </c>
      <c r="D47" s="66" t="s">
        <v>47</v>
      </c>
      <c r="E47" s="62" t="s">
        <v>48</v>
      </c>
      <c r="F47" s="66" t="s">
        <v>49</v>
      </c>
      <c r="G47" s="86" t="s">
        <v>61</v>
      </c>
    </row>
    <row r="48" spans="1:7" ht="32.25" customHeight="1" thickBot="1">
      <c r="A48" s="63"/>
      <c r="B48" s="65"/>
      <c r="C48" s="65"/>
      <c r="D48" s="67"/>
      <c r="E48" s="63"/>
      <c r="F48" s="67"/>
      <c r="G48" s="87"/>
    </row>
    <row r="49" spans="1:7" ht="15">
      <c r="A49" s="36" t="s">
        <v>21</v>
      </c>
      <c r="B49" s="37">
        <v>35</v>
      </c>
      <c r="C49" s="37">
        <v>18</v>
      </c>
      <c r="D49" s="38">
        <v>2</v>
      </c>
      <c r="E49" s="39">
        <f>B49*C49</f>
        <v>630</v>
      </c>
      <c r="F49" s="40">
        <f>C49*D49</f>
        <v>36</v>
      </c>
      <c r="G49" s="52">
        <v>25</v>
      </c>
    </row>
    <row r="50" spans="1:7" ht="15">
      <c r="A50" s="41" t="s">
        <v>50</v>
      </c>
      <c r="B50" s="42">
        <v>35</v>
      </c>
      <c r="C50" s="42">
        <v>2</v>
      </c>
      <c r="D50" s="38">
        <v>6</v>
      </c>
      <c r="E50" s="39">
        <f aca="true" t="shared" si="5" ref="E50:F58">B50*C50</f>
        <v>70</v>
      </c>
      <c r="F50" s="40">
        <f t="shared" si="5"/>
        <v>12</v>
      </c>
      <c r="G50" s="53">
        <v>25</v>
      </c>
    </row>
    <row r="51" spans="1:7" ht="15">
      <c r="A51" s="41" t="s">
        <v>51</v>
      </c>
      <c r="B51" s="42">
        <v>0</v>
      </c>
      <c r="C51" s="42">
        <v>2</v>
      </c>
      <c r="D51" s="38">
        <v>2</v>
      </c>
      <c r="E51" s="39">
        <v>0</v>
      </c>
      <c r="F51" s="40">
        <f t="shared" si="5"/>
        <v>4</v>
      </c>
      <c r="G51" s="53">
        <v>25</v>
      </c>
    </row>
    <row r="52" spans="1:7" ht="15">
      <c r="A52" s="41" t="s">
        <v>52</v>
      </c>
      <c r="B52" s="42">
        <v>525</v>
      </c>
      <c r="C52" s="42">
        <v>2</v>
      </c>
      <c r="D52" s="38">
        <v>6</v>
      </c>
      <c r="E52" s="39">
        <f t="shared" si="5"/>
        <v>1050</v>
      </c>
      <c r="F52" s="40">
        <f t="shared" si="5"/>
        <v>12</v>
      </c>
      <c r="G52" s="53">
        <v>25</v>
      </c>
    </row>
    <row r="53" spans="1:7" ht="15">
      <c r="A53" s="43" t="s">
        <v>25</v>
      </c>
      <c r="B53" s="44">
        <v>180</v>
      </c>
      <c r="C53" s="44">
        <v>10</v>
      </c>
      <c r="D53" s="45">
        <v>3</v>
      </c>
      <c r="E53" s="46">
        <f>B53*C53</f>
        <v>1800</v>
      </c>
      <c r="F53" s="40">
        <f t="shared" si="5"/>
        <v>30</v>
      </c>
      <c r="G53" s="53">
        <v>65</v>
      </c>
    </row>
    <row r="54" spans="1:7" ht="15">
      <c r="A54" s="43" t="s">
        <v>26</v>
      </c>
      <c r="B54" s="44">
        <v>120</v>
      </c>
      <c r="C54" s="44">
        <v>2</v>
      </c>
      <c r="D54" s="45">
        <v>3</v>
      </c>
      <c r="E54" s="46">
        <f aca="true" t="shared" si="6" ref="E54:E58">B54*C54</f>
        <v>240</v>
      </c>
      <c r="F54" s="40">
        <f t="shared" si="5"/>
        <v>6</v>
      </c>
      <c r="G54" s="53">
        <v>65</v>
      </c>
    </row>
    <row r="55" spans="1:7" ht="15">
      <c r="A55" s="43" t="s">
        <v>27</v>
      </c>
      <c r="B55" s="44">
        <v>280</v>
      </c>
      <c r="C55" s="44">
        <v>14</v>
      </c>
      <c r="D55" s="45">
        <v>3</v>
      </c>
      <c r="E55" s="46">
        <f t="shared" si="6"/>
        <v>3920</v>
      </c>
      <c r="F55" s="40">
        <f t="shared" si="5"/>
        <v>42</v>
      </c>
      <c r="G55" s="53">
        <v>65</v>
      </c>
    </row>
    <row r="56" spans="1:7" ht="15">
      <c r="A56" s="43" t="s">
        <v>28</v>
      </c>
      <c r="B56" s="44">
        <v>680</v>
      </c>
      <c r="C56" s="44">
        <v>2</v>
      </c>
      <c r="D56" s="45">
        <v>45</v>
      </c>
      <c r="E56" s="46">
        <f t="shared" si="6"/>
        <v>1360</v>
      </c>
      <c r="F56" s="40">
        <f t="shared" si="5"/>
        <v>90</v>
      </c>
      <c r="G56" s="53">
        <v>65</v>
      </c>
    </row>
    <row r="57" spans="1:7" ht="15">
      <c r="A57" s="43" t="s">
        <v>29</v>
      </c>
      <c r="B57" s="44">
        <v>400</v>
      </c>
      <c r="C57" s="44">
        <v>2</v>
      </c>
      <c r="D57" s="45">
        <v>3</v>
      </c>
      <c r="E57" s="46">
        <f t="shared" si="6"/>
        <v>800</v>
      </c>
      <c r="F57" s="40">
        <f t="shared" si="5"/>
        <v>6</v>
      </c>
      <c r="G57" s="53">
        <v>65</v>
      </c>
    </row>
    <row r="58" spans="1:7" ht="15.75" thickBot="1">
      <c r="A58" s="47" t="s">
        <v>30</v>
      </c>
      <c r="B58" s="48">
        <v>100</v>
      </c>
      <c r="C58" s="44">
        <v>2</v>
      </c>
      <c r="D58" s="45">
        <v>3</v>
      </c>
      <c r="E58" s="49">
        <f t="shared" si="6"/>
        <v>200</v>
      </c>
      <c r="F58" s="50">
        <f t="shared" si="5"/>
        <v>6</v>
      </c>
      <c r="G58" s="54">
        <v>65</v>
      </c>
    </row>
    <row r="59" spans="1:7" ht="19.5" thickBot="1">
      <c r="A59" s="59" t="s">
        <v>53</v>
      </c>
      <c r="B59" s="60"/>
      <c r="C59" s="60"/>
      <c r="D59" s="61"/>
      <c r="E59" s="34">
        <f>SUM(E49:E58)</f>
        <v>10070</v>
      </c>
      <c r="F59" s="35">
        <f>SUM(F49:F58)</f>
        <v>244</v>
      </c>
      <c r="G59" s="51" t="s">
        <v>62</v>
      </c>
    </row>
  </sheetData>
  <sheetProtection algorithmName="SHA-512" hashValue="A49LdYPa8mxRyFIg2JSITp4M2e4eL654XmQmVQY6WIoQ/0YQKDLT5uWG1BjApEvy087IXTL0sFddb9QX5PLLkg==" saltValue="BKYrHZ0llQosULlTJr++IA==" spinCount="100000" sheet="1" objects="1" scenarios="1"/>
  <protectedRanges>
    <protectedRange sqref="B7:D15 B21:B22" name="Oblast1"/>
  </protectedRanges>
  <mergeCells count="27">
    <mergeCell ref="B12:D12"/>
    <mergeCell ref="B13:D13"/>
    <mergeCell ref="B19:D19"/>
    <mergeCell ref="G47:G48"/>
    <mergeCell ref="B7:D7"/>
    <mergeCell ref="B8:D8"/>
    <mergeCell ref="B9:D9"/>
    <mergeCell ref="B10:D10"/>
    <mergeCell ref="B11:D11"/>
    <mergeCell ref="E47:E48"/>
    <mergeCell ref="F47:F48"/>
    <mergeCell ref="B14:D14"/>
    <mergeCell ref="B15:D15"/>
    <mergeCell ref="E24:E27"/>
    <mergeCell ref="F24:F27"/>
    <mergeCell ref="A28:D28"/>
    <mergeCell ref="A32:A33"/>
    <mergeCell ref="B32:D32"/>
    <mergeCell ref="E32:G32"/>
    <mergeCell ref="A44:D44"/>
    <mergeCell ref="A19:A20"/>
    <mergeCell ref="G24:G27"/>
    <mergeCell ref="A59:D59"/>
    <mergeCell ref="A47:A48"/>
    <mergeCell ref="B47:B48"/>
    <mergeCell ref="C47:C48"/>
    <mergeCell ref="D47:D48"/>
  </mergeCell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AE3F5A53A824E87500265714E8F09" ma:contentTypeVersion="13" ma:contentTypeDescription="Vytvoří nový dokument" ma:contentTypeScope="" ma:versionID="f981db40fd22437fb286382e6b0d854d">
  <xsd:schema xmlns:xsd="http://www.w3.org/2001/XMLSchema" xmlns:xs="http://www.w3.org/2001/XMLSchema" xmlns:p="http://schemas.microsoft.com/office/2006/metadata/properties" xmlns:ns3="4252e52e-2942-4d36-8348-d5a5fa8bdccf" xmlns:ns4="637f608e-cab1-4a28-9594-4ddcb6bb25a5" targetNamespace="http://schemas.microsoft.com/office/2006/metadata/properties" ma:root="true" ma:fieldsID="ffc29955a17582c899451be383468480" ns3:_="" ns4:_="">
    <xsd:import namespace="4252e52e-2942-4d36-8348-d5a5fa8bdccf"/>
    <xsd:import namespace="637f608e-cab1-4a28-9594-4ddcb6bb25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2e52e-2942-4d36-8348-d5a5fa8bdc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608e-cab1-4a28-9594-4ddcb6bb25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42286-4C16-463B-B03E-BBD2D471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2e52e-2942-4d36-8348-d5a5fa8bdccf"/>
    <ds:schemaRef ds:uri="637f608e-cab1-4a28-9594-4ddcb6bb2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1D1426-40B8-40C2-AE2C-F8BCA0F81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06201-35A0-4411-BCC7-6F3481C18B57}">
  <ds:schemaRefs>
    <ds:schemaRef ds:uri="637f608e-cab1-4a28-9594-4ddcb6bb25a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252e52e-2942-4d36-8348-d5a5fa8bdccf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Sunek Vlastimír</dc:creator>
  <cp:keywords/>
  <dc:description/>
  <cp:lastModifiedBy>Sunek Vlastimír</cp:lastModifiedBy>
  <cp:lastPrinted>2021-06-11T09:32:36Z</cp:lastPrinted>
  <dcterms:created xsi:type="dcterms:W3CDTF">2021-05-19T08:57:25Z</dcterms:created>
  <dcterms:modified xsi:type="dcterms:W3CDTF">2021-06-11T11:37:18Z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0x010100398AE3F5A53A824E87500265714E8F09</vt:lpwstr>
  </property>
</Properties>
</file>