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workbookProtection workbookAlgorithmName="SHA-512" workbookHashValue="zvdAhdG+g9q1O/J2ILNQ7VIYqrVQ+HM9A9ZXov3/Qzs2ENH/N4kSf714cPUViuYJu713mV6Q/s5WoDWg390QAA==" workbookSpinCount="100000" workbookSaltValue="C0iojMkP0C82VzW+EB2/Qg==" lockStructure="1"/>
  <bookViews>
    <workbookView xWindow="14505" yWindow="65521" windowWidth="14310" windowHeight="12855" activeTab="0"/>
  </bookViews>
  <sheets>
    <sheet name="Rekapitulace" sheetId="3" r:id="rId1"/>
    <sheet name="1a_depozitář" sheetId="1" r:id="rId2"/>
    <sheet name="1b_badatelna" sheetId="2" r:id="rId3"/>
  </sheets>
  <definedNames>
    <definedName name="_xlnm.Print_Area" localSheetId="1">'1a_depozitář'!$A$1:$J$239</definedName>
    <definedName name="_xlnm.Print_Area" localSheetId="0">'Rekapitulace'!$A$1:$H$9</definedName>
  </definedNames>
  <calcPr calcId="162913"/>
</workbook>
</file>

<file path=xl/sharedStrings.xml><?xml version="1.0" encoding="utf-8"?>
<sst xmlns="http://schemas.openxmlformats.org/spreadsheetml/2006/main" count="588" uniqueCount="162">
  <si>
    <t>množství celkem</t>
  </si>
  <si>
    <t>CENA CELKEM</t>
  </si>
  <si>
    <t>jednotková cena</t>
  </si>
  <si>
    <t>pořadové číslo</t>
  </si>
  <si>
    <t>cena celkem bez DPH</t>
  </si>
  <si>
    <t>měrná jednotka</t>
  </si>
  <si>
    <t>ks</t>
  </si>
  <si>
    <t>Veškeré dodávky jsou včetně dopravy, montáže, popř. istalace na zeď</t>
  </si>
  <si>
    <t>sazba DPH</t>
  </si>
  <si>
    <t>DPH*</t>
  </si>
  <si>
    <t>cena celkem včetně DPH*</t>
  </si>
  <si>
    <t>1.05 WC</t>
  </si>
  <si>
    <t>Odpadkový koš</t>
  </si>
  <si>
    <t>1.02 WC Invalida</t>
  </si>
  <si>
    <t xml:space="preserve">1.15 Kancelář </t>
  </si>
  <si>
    <t>1.16 Katalogizace</t>
  </si>
  <si>
    <t>1.18 Šatna</t>
  </si>
  <si>
    <t>1.21 WC</t>
  </si>
  <si>
    <t>1.22 Dílna</t>
  </si>
  <si>
    <t>1.25 WC</t>
  </si>
  <si>
    <t>1.29 WC</t>
  </si>
  <si>
    <t>1.NP</t>
  </si>
  <si>
    <t>1.33 Server</t>
  </si>
  <si>
    <t>1.10 Periodika</t>
  </si>
  <si>
    <t>2.NP</t>
  </si>
  <si>
    <t>2.04 Periodika</t>
  </si>
  <si>
    <t>2.05 Archiv</t>
  </si>
  <si>
    <t>2.06 Archiv</t>
  </si>
  <si>
    <t>2.07 Archiv</t>
  </si>
  <si>
    <t>3.NP</t>
  </si>
  <si>
    <t>P4</t>
  </si>
  <si>
    <t>P2</t>
  </si>
  <si>
    <t>P1</t>
  </si>
  <si>
    <t>P3P</t>
  </si>
  <si>
    <t>P3L</t>
  </si>
  <si>
    <t>Pracovní stůl pravý</t>
  </si>
  <si>
    <t>Pracovní stůl levý</t>
  </si>
  <si>
    <t>Z1</t>
  </si>
  <si>
    <t>K2</t>
  </si>
  <si>
    <t>S2</t>
  </si>
  <si>
    <t xml:space="preserve">Odpadkový koš </t>
  </si>
  <si>
    <t>Z2</t>
  </si>
  <si>
    <t>D1a</t>
  </si>
  <si>
    <t>Doplňková deska ke stolu</t>
  </si>
  <si>
    <t xml:space="preserve">Židle pro návštěvy </t>
  </si>
  <si>
    <t>S1</t>
  </si>
  <si>
    <t>Skříň nízká</t>
  </si>
  <si>
    <t>Skřín vysoká 2</t>
  </si>
  <si>
    <t>Skříň vysoká 2</t>
  </si>
  <si>
    <t>P5</t>
  </si>
  <si>
    <t>Pracovní stůl 5</t>
  </si>
  <si>
    <t>Kontejner pojízdný 2</t>
  </si>
  <si>
    <t xml:space="preserve">Kontejner pojízdný 2 </t>
  </si>
  <si>
    <t>Položka</t>
  </si>
  <si>
    <t>Pojízdná kancelářská židle 1</t>
  </si>
  <si>
    <t>Místnost</t>
  </si>
  <si>
    <t>Pracovní stůl 1</t>
  </si>
  <si>
    <t>Pracovní stůl 2</t>
  </si>
  <si>
    <t>Pracovní stůl 4</t>
  </si>
  <si>
    <t xml:space="preserve">Pracovní stůl 4 </t>
  </si>
  <si>
    <t>označení ve výkresu</t>
  </si>
  <si>
    <t>č. p.</t>
  </si>
  <si>
    <t>J1</t>
  </si>
  <si>
    <t>J4</t>
  </si>
  <si>
    <t>J5</t>
  </si>
  <si>
    <t>J6</t>
  </si>
  <si>
    <t>o. v. v.</t>
  </si>
  <si>
    <t>3.07 Archiv</t>
  </si>
  <si>
    <t>3.06 Archiv</t>
  </si>
  <si>
    <t>3.05 Archiv</t>
  </si>
  <si>
    <t>3.04 Periodika</t>
  </si>
  <si>
    <t>p. č.</t>
  </si>
  <si>
    <t>J7</t>
  </si>
  <si>
    <t>J9</t>
  </si>
  <si>
    <t>J10</t>
  </si>
  <si>
    <t>Police s prostorem pro 4 pneu</t>
  </si>
  <si>
    <t xml:space="preserve">Zavěšená police na šroubky </t>
  </si>
  <si>
    <t>J8</t>
  </si>
  <si>
    <t>J11</t>
  </si>
  <si>
    <t>Plechová skříňka</t>
  </si>
  <si>
    <t xml:space="preserve">Dílenský stůl menší </t>
  </si>
  <si>
    <t xml:space="preserve">Dílenský stůl větší </t>
  </si>
  <si>
    <t xml:space="preserve">Pracovní stůl </t>
  </si>
  <si>
    <t>J15</t>
  </si>
  <si>
    <t>J16</t>
  </si>
  <si>
    <t xml:space="preserve">Dílenský stůl nastavitelný </t>
  </si>
  <si>
    <t>Regál na rozměrný papír</t>
  </si>
  <si>
    <t>Z4</t>
  </si>
  <si>
    <t>Z5</t>
  </si>
  <si>
    <t>Z6</t>
  </si>
  <si>
    <t>Konferenční stolek</t>
  </si>
  <si>
    <t>Soupis dodávek vybavení depozitáře</t>
  </si>
  <si>
    <t>S3</t>
  </si>
  <si>
    <t>Skříň vysoká 3</t>
  </si>
  <si>
    <t>1.26 Zásobování</t>
  </si>
  <si>
    <t>2.09 Sklad</t>
  </si>
  <si>
    <t>P8</t>
  </si>
  <si>
    <t>Pracovní stůl 8</t>
  </si>
  <si>
    <t xml:space="preserve">Skříň vysoká 3 </t>
  </si>
  <si>
    <t>P7</t>
  </si>
  <si>
    <t>Pracovní stůl 7</t>
  </si>
  <si>
    <t>3.09 Sklad</t>
  </si>
  <si>
    <t>P10</t>
  </si>
  <si>
    <t>P9</t>
  </si>
  <si>
    <t>Stůl jídelní 9</t>
  </si>
  <si>
    <t>Židle jídelní 6</t>
  </si>
  <si>
    <t xml:space="preserve"> </t>
  </si>
  <si>
    <t>S4</t>
  </si>
  <si>
    <t xml:space="preserve">S4 </t>
  </si>
  <si>
    <t>Skříň vysoká 4</t>
  </si>
  <si>
    <t>J8a</t>
  </si>
  <si>
    <t xml:space="preserve">Plechová skříňka šatní </t>
  </si>
  <si>
    <t>Skřín vysoká 4</t>
  </si>
  <si>
    <t xml:space="preserve">*Pokud se jedná o neplátce DPH, uvede ve sloupci "DPH" číslo 0,00Kč, celkovou konečnou cenu ve sloupci „Cena celkem včetně DPH“ a  rovněž uvede, že není plátcem DPH. </t>
  </si>
  <si>
    <t>1.12 Cirkulační fondy</t>
  </si>
  <si>
    <t>1.14 Zpracování knihovního fondu</t>
  </si>
  <si>
    <t>Toaletní kartáč</t>
  </si>
  <si>
    <t>2.15 Dílna knihovní fondy</t>
  </si>
  <si>
    <t>3.15 Dílna knihovní fondy</t>
  </si>
  <si>
    <t>1.30 Kancelář cirkulační fondy</t>
  </si>
  <si>
    <t>Věšák - stojací</t>
  </si>
  <si>
    <t>2.18 Sklad</t>
  </si>
  <si>
    <t>Část č. 1a: vybavení - depozitář</t>
  </si>
  <si>
    <t>Stolová nadstavba</t>
  </si>
  <si>
    <t>J17</t>
  </si>
  <si>
    <t xml:space="preserve">Nádoby na tříděný odpad </t>
  </si>
  <si>
    <t>J18</t>
  </si>
  <si>
    <t>3.13 WC</t>
  </si>
  <si>
    <t xml:space="preserve">3.14 Sprcha </t>
  </si>
  <si>
    <t xml:space="preserve">Rozpěrná tyč do koupelny </t>
  </si>
  <si>
    <t xml:space="preserve">Textilní sprchový závěs </t>
  </si>
  <si>
    <t xml:space="preserve">2.14 Sprcha </t>
  </si>
  <si>
    <t>2.13 WC</t>
  </si>
  <si>
    <t>1.14 Zpracov. Knih. Fondu</t>
  </si>
  <si>
    <t xml:space="preserve">Atypický pult </t>
  </si>
  <si>
    <t>Kontejner pojízdný 1</t>
  </si>
  <si>
    <t>Židle kancelářská, stohovatelná</t>
  </si>
  <si>
    <t>Pojízdná kancelářská židle 3</t>
  </si>
  <si>
    <t>Výstavní vitrína na exponáty</t>
  </si>
  <si>
    <t xml:space="preserve">Rekapitulace </t>
  </si>
  <si>
    <t>Část č. 1: vybavení - depozitář</t>
  </si>
  <si>
    <t>DPH</t>
  </si>
  <si>
    <t>Celkem bez DPH</t>
  </si>
  <si>
    <t>Z2a</t>
  </si>
  <si>
    <t>Z3</t>
  </si>
  <si>
    <t>Musí se jednat o vybavení nové, nepoužité, nerepasované</t>
  </si>
  <si>
    <t xml:space="preserve">Musí se jednat o vybavení nové, nepoužité, nerepasované </t>
  </si>
  <si>
    <t xml:space="preserve">Cena za část </t>
  </si>
  <si>
    <t>Celkem včetně DPH</t>
  </si>
  <si>
    <t>Část 1a - depozitář</t>
  </si>
  <si>
    <t xml:space="preserve">Část 1b - badatelna </t>
  </si>
  <si>
    <t>Část č. 1b: vybavení - badatelna</t>
  </si>
  <si>
    <t>2.12 Chodba</t>
  </si>
  <si>
    <t>J19</t>
  </si>
  <si>
    <t>S6</t>
  </si>
  <si>
    <t xml:space="preserve">Skříň nízká </t>
  </si>
  <si>
    <t>kpl</t>
  </si>
  <si>
    <t xml:space="preserve">Pracovní stůl pravý </t>
  </si>
  <si>
    <t xml:space="preserve">Pracovní stůl levý </t>
  </si>
  <si>
    <t>Rozkládací sedací pohovka</t>
  </si>
  <si>
    <t>Křeslo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</si>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</sst>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20"/>
      <color theme="0"/>
      <name val="Times New Roman"/>
      <family val="1"/>
    </font>
    <font>
      <b/>
      <sz val="11"/>
      <name val="Times New Roman"/>
      <family val="1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8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99"/>
        <bgColor indexed="64"/>
      </patternFill>
    </fill>
  </fills>
  <borders count="69">
    <border>
      <left/>
      <right/>
      <top/>
      <bottom/>
      <diagonal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medium"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medium"/>
      <right style="thin"/>
      <top style="thin"/>
      <bottom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thin"/>
    </border>
    <border>
      <left/>
      <right style="medium"/>
      <top style="medium"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/>
      <top style="medium"/>
      <bottom style="thin"/>
    </border>
    <border>
      <left style="medium"/>
      <right style="thin"/>
      <top/>
      <bottom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/>
      <top/>
      <bottom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medium"/>
      <right/>
      <top/>
      <bottom style="medium"/>
    </border>
    <border>
      <left style="medium"/>
      <right style="thin"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8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10" fontId="2" fillId="0" borderId="6" xfId="0" applyNumberFormat="1" applyFont="1" applyBorder="1" applyAlignment="1">
      <alignment horizontal="center"/>
    </xf>
    <xf numFmtId="10" fontId="2" fillId="0" borderId="7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4" fillId="3" borderId="0" xfId="0" applyFont="1" applyFill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10" fontId="2" fillId="0" borderId="9" xfId="0" applyNumberFormat="1" applyFont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0" fontId="2" fillId="0" borderId="10" xfId="0" applyNumberFormat="1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10" fontId="2" fillId="0" borderId="16" xfId="0" applyNumberFormat="1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4" fillId="2" borderId="19" xfId="0" applyFont="1" applyFill="1" applyBorder="1" applyAlignment="1">
      <alignment textRotation="90"/>
    </xf>
    <xf numFmtId="0" fontId="4" fillId="0" borderId="20" xfId="0" applyFont="1" applyFill="1" applyBorder="1" applyAlignment="1">
      <alignment textRotation="90"/>
    </xf>
    <xf numFmtId="0" fontId="4" fillId="0" borderId="20" xfId="0" applyFont="1" applyBorder="1" applyAlignment="1">
      <alignment textRotation="90"/>
    </xf>
    <xf numFmtId="0" fontId="4" fillId="0" borderId="21" xfId="0" applyFont="1" applyBorder="1" applyAlignment="1">
      <alignment horizontal="center" textRotation="90"/>
    </xf>
    <xf numFmtId="0" fontId="4" fillId="2" borderId="21" xfId="0" applyFont="1" applyFill="1" applyBorder="1" applyAlignment="1">
      <alignment textRotation="90"/>
    </xf>
    <xf numFmtId="0" fontId="4" fillId="0" borderId="13" xfId="0" applyFont="1" applyBorder="1" applyAlignment="1">
      <alignment textRotation="90"/>
    </xf>
    <xf numFmtId="0" fontId="4" fillId="2" borderId="19" xfId="0" applyFont="1" applyFill="1" applyBorder="1" applyAlignment="1">
      <alignment horizontal="center" textRotation="90"/>
    </xf>
    <xf numFmtId="0" fontId="4" fillId="0" borderId="20" xfId="0" applyFont="1" applyFill="1" applyBorder="1" applyAlignment="1">
      <alignment horizontal="center" textRotation="90"/>
    </xf>
    <xf numFmtId="0" fontId="4" fillId="2" borderId="19" xfId="0" applyNumberFormat="1" applyFont="1" applyFill="1" applyBorder="1" applyAlignment="1">
      <alignment/>
    </xf>
    <xf numFmtId="0" fontId="4" fillId="2" borderId="21" xfId="0" applyNumberFormat="1" applyFont="1" applyFill="1" applyBorder="1" applyAlignment="1">
      <alignment/>
    </xf>
    <xf numFmtId="0" fontId="4" fillId="0" borderId="13" xfId="0" applyNumberFormat="1" applyFont="1" applyBorder="1" applyAlignment="1">
      <alignment/>
    </xf>
    <xf numFmtId="0" fontId="2" fillId="0" borderId="22" xfId="0" applyFont="1" applyBorder="1" applyAlignment="1">
      <alignment horizontal="center"/>
    </xf>
    <xf numFmtId="10" fontId="2" fillId="0" borderId="4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4" fillId="0" borderId="19" xfId="0" applyFont="1" applyFill="1" applyBorder="1" applyAlignment="1">
      <alignment textRotation="90"/>
    </xf>
    <xf numFmtId="0" fontId="4" fillId="0" borderId="19" xfId="0" applyFont="1" applyBorder="1" applyAlignment="1">
      <alignment textRotation="90"/>
    </xf>
    <xf numFmtId="0" fontId="4" fillId="0" borderId="19" xfId="0" applyFont="1" applyBorder="1" applyAlignment="1">
      <alignment horizontal="center" textRotation="90"/>
    </xf>
    <xf numFmtId="0" fontId="4" fillId="0" borderId="24" xfId="0" applyFont="1" applyBorder="1" applyAlignment="1">
      <alignment textRotation="90"/>
    </xf>
    <xf numFmtId="0" fontId="4" fillId="2" borderId="25" xfId="0" applyFont="1" applyFill="1" applyBorder="1" applyAlignment="1">
      <alignment textRotation="90"/>
    </xf>
    <xf numFmtId="0" fontId="4" fillId="0" borderId="24" xfId="0" applyFont="1" applyFill="1" applyBorder="1" applyAlignment="1">
      <alignment textRotation="90"/>
    </xf>
    <xf numFmtId="0" fontId="4" fillId="0" borderId="26" xfId="0" applyFont="1" applyBorder="1" applyAlignment="1">
      <alignment horizontal="center" textRotation="90"/>
    </xf>
    <xf numFmtId="0" fontId="4" fillId="2" borderId="26" xfId="0" applyFont="1" applyFill="1" applyBorder="1" applyAlignment="1">
      <alignment textRotation="90"/>
    </xf>
    <xf numFmtId="0" fontId="4" fillId="0" borderId="27" xfId="0" applyFont="1" applyBorder="1" applyAlignment="1">
      <alignment textRotation="90"/>
    </xf>
    <xf numFmtId="0" fontId="2" fillId="2" borderId="28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4" borderId="22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4" borderId="29" xfId="0" applyFont="1" applyFill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4" fillId="4" borderId="33" xfId="0" applyFont="1" applyFill="1" applyBorder="1" applyAlignment="1">
      <alignment horizontal="center"/>
    </xf>
    <xf numFmtId="0" fontId="2" fillId="0" borderId="26" xfId="0" applyFont="1" applyBorder="1" applyAlignment="1">
      <alignment horizontal="center" textRotation="90"/>
    </xf>
    <xf numFmtId="0" fontId="2" fillId="2" borderId="34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10" fontId="2" fillId="0" borderId="35" xfId="0" applyNumberFormat="1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4" fillId="0" borderId="25" xfId="0" applyFont="1" applyFill="1" applyBorder="1" applyAlignment="1">
      <alignment textRotation="90"/>
    </xf>
    <xf numFmtId="0" fontId="4" fillId="0" borderId="25" xfId="0" applyFont="1" applyBorder="1" applyAlignment="1">
      <alignment textRotation="90"/>
    </xf>
    <xf numFmtId="0" fontId="4" fillId="0" borderId="25" xfId="0" applyFont="1" applyBorder="1" applyAlignment="1">
      <alignment horizontal="center" textRotation="90"/>
    </xf>
    <xf numFmtId="0" fontId="2" fillId="0" borderId="38" xfId="0" applyFont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10" fontId="2" fillId="0" borderId="25" xfId="0" applyNumberFormat="1" applyFont="1" applyBorder="1" applyAlignment="1">
      <alignment horizontal="center"/>
    </xf>
    <xf numFmtId="10" fontId="2" fillId="0" borderId="34" xfId="0" applyNumberFormat="1" applyFont="1" applyBorder="1" applyAlignment="1">
      <alignment horizontal="center"/>
    </xf>
    <xf numFmtId="0" fontId="9" fillId="5" borderId="39" xfId="0" applyFont="1" applyFill="1" applyBorder="1" applyAlignment="1">
      <alignment horizontal="center"/>
    </xf>
    <xf numFmtId="0" fontId="9" fillId="5" borderId="20" xfId="0" applyFont="1" applyFill="1" applyBorder="1" applyAlignment="1">
      <alignment horizontal="center"/>
    </xf>
    <xf numFmtId="0" fontId="9" fillId="5" borderId="12" xfId="0" applyFont="1" applyFill="1" applyBorder="1" applyAlignment="1">
      <alignment horizontal="center"/>
    </xf>
    <xf numFmtId="0" fontId="9" fillId="5" borderId="40" xfId="0" applyFont="1" applyFill="1" applyBorder="1" applyAlignment="1">
      <alignment horizontal="center"/>
    </xf>
    <xf numFmtId="0" fontId="9" fillId="5" borderId="18" xfId="0" applyFont="1" applyFill="1" applyBorder="1" applyAlignment="1">
      <alignment horizontal="center"/>
    </xf>
    <xf numFmtId="0" fontId="9" fillId="5" borderId="41" xfId="0" applyFont="1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9" fillId="5" borderId="36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 textRotation="90"/>
    </xf>
    <xf numFmtId="0" fontId="2" fillId="0" borderId="24" xfId="0" applyFont="1" applyFill="1" applyBorder="1" applyAlignment="1">
      <alignment horizontal="center" textRotation="90"/>
    </xf>
    <xf numFmtId="0" fontId="2" fillId="0" borderId="24" xfId="0" applyFont="1" applyBorder="1" applyAlignment="1">
      <alignment textRotation="90"/>
    </xf>
    <xf numFmtId="0" fontId="2" fillId="2" borderId="25" xfId="0" applyFont="1" applyFill="1" applyBorder="1" applyAlignment="1">
      <alignment textRotation="90"/>
    </xf>
    <xf numFmtId="0" fontId="2" fillId="2" borderId="26" xfId="0" applyFont="1" applyFill="1" applyBorder="1" applyAlignment="1">
      <alignment textRotation="90"/>
    </xf>
    <xf numFmtId="0" fontId="2" fillId="0" borderId="27" xfId="0" applyFont="1" applyBorder="1" applyAlignment="1">
      <alignment textRotation="90"/>
    </xf>
    <xf numFmtId="0" fontId="2" fillId="0" borderId="0" xfId="0" applyFont="1" applyAlignment="1">
      <alignment/>
    </xf>
    <xf numFmtId="0" fontId="2" fillId="4" borderId="0" xfId="0" applyFont="1" applyFill="1" applyBorder="1" applyAlignment="1">
      <alignment/>
    </xf>
    <xf numFmtId="0" fontId="2" fillId="0" borderId="42" xfId="0" applyFont="1" applyFill="1" applyBorder="1" applyAlignment="1">
      <alignment horizontal="center"/>
    </xf>
    <xf numFmtId="0" fontId="10" fillId="0" borderId="22" xfId="0" applyFont="1" applyFill="1" applyBorder="1" applyAlignment="1">
      <alignment/>
    </xf>
    <xf numFmtId="164" fontId="2" fillId="2" borderId="25" xfId="0" applyNumberFormat="1" applyFont="1" applyFill="1" applyBorder="1" applyAlignment="1">
      <alignment/>
    </xf>
    <xf numFmtId="164" fontId="2" fillId="2" borderId="9" xfId="0" applyNumberFormat="1" applyFont="1" applyFill="1" applyBorder="1" applyAlignment="1">
      <alignment/>
    </xf>
    <xf numFmtId="164" fontId="2" fillId="0" borderId="27" xfId="0" applyNumberFormat="1" applyFont="1" applyBorder="1" applyAlignment="1">
      <alignment/>
    </xf>
    <xf numFmtId="0" fontId="2" fillId="0" borderId="43" xfId="0" applyFont="1" applyFill="1" applyBorder="1" applyAlignment="1">
      <alignment horizontal="center"/>
    </xf>
    <xf numFmtId="164" fontId="2" fillId="2" borderId="34" xfId="0" applyNumberFormat="1" applyFont="1" applyFill="1" applyBorder="1" applyAlignment="1">
      <alignment/>
    </xf>
    <xf numFmtId="164" fontId="2" fillId="0" borderId="44" xfId="0" applyNumberFormat="1" applyFont="1" applyBorder="1" applyAlignment="1">
      <alignment/>
    </xf>
    <xf numFmtId="164" fontId="7" fillId="2" borderId="20" xfId="0" applyNumberFormat="1" applyFont="1" applyFill="1" applyBorder="1" applyAlignment="1">
      <alignment/>
    </xf>
    <xf numFmtId="164" fontId="7" fillId="2" borderId="21" xfId="0" applyNumberFormat="1" applyFont="1" applyFill="1" applyBorder="1" applyAlignment="1">
      <alignment/>
    </xf>
    <xf numFmtId="164" fontId="7" fillId="0" borderId="13" xfId="0" applyNumberFormat="1" applyFont="1" applyBorder="1" applyAlignment="1">
      <alignment/>
    </xf>
    <xf numFmtId="164" fontId="4" fillId="4" borderId="0" xfId="0" applyNumberFormat="1" applyFont="1" applyFill="1" applyBorder="1" applyAlignment="1">
      <alignment/>
    </xf>
    <xf numFmtId="164" fontId="7" fillId="0" borderId="0" xfId="0" applyNumberFormat="1" applyFont="1" applyBorder="1" applyAlignment="1">
      <alignment/>
    </xf>
    <xf numFmtId="16" fontId="2" fillId="0" borderId="45" xfId="0" applyNumberFormat="1" applyFont="1" applyBorder="1" applyAlignment="1">
      <alignment horizontal="center"/>
    </xf>
    <xf numFmtId="0" fontId="10" fillId="0" borderId="2" xfId="0" applyFont="1" applyFill="1" applyBorder="1" applyAlignment="1">
      <alignment/>
    </xf>
    <xf numFmtId="164" fontId="2" fillId="2" borderId="14" xfId="0" applyNumberFormat="1" applyFont="1" applyFill="1" applyBorder="1" applyAlignment="1">
      <alignment/>
    </xf>
    <xf numFmtId="164" fontId="2" fillId="2" borderId="10" xfId="0" applyNumberFormat="1" applyFont="1" applyFill="1" applyBorder="1" applyAlignment="1">
      <alignment/>
    </xf>
    <xf numFmtId="164" fontId="2" fillId="0" borderId="46" xfId="0" applyNumberFormat="1" applyFont="1" applyBorder="1" applyAlignment="1">
      <alignment/>
    </xf>
    <xf numFmtId="16" fontId="2" fillId="0" borderId="46" xfId="0" applyNumberFormat="1" applyFont="1" applyBorder="1" applyAlignment="1">
      <alignment horizontal="center"/>
    </xf>
    <xf numFmtId="164" fontId="2" fillId="2" borderId="4" xfId="0" applyNumberFormat="1" applyFont="1" applyFill="1" applyBorder="1" applyAlignment="1">
      <alignment/>
    </xf>
    <xf numFmtId="164" fontId="2" fillId="2" borderId="6" xfId="0" applyNumberFormat="1" applyFont="1" applyFill="1" applyBorder="1" applyAlignment="1">
      <alignment/>
    </xf>
    <xf numFmtId="164" fontId="2" fillId="0" borderId="47" xfId="0" applyNumberFormat="1" applyFont="1" applyBorder="1" applyAlignment="1">
      <alignment/>
    </xf>
    <xf numFmtId="16" fontId="2" fillId="4" borderId="46" xfId="0" applyNumberFormat="1" applyFont="1" applyFill="1" applyBorder="1" applyAlignment="1">
      <alignment horizontal="center"/>
    </xf>
    <xf numFmtId="0" fontId="10" fillId="4" borderId="7" xfId="0" applyFont="1" applyFill="1" applyBorder="1" applyAlignment="1">
      <alignment/>
    </xf>
    <xf numFmtId="164" fontId="2" fillId="0" borderId="45" xfId="0" applyNumberFormat="1" applyFont="1" applyBorder="1" applyAlignment="1">
      <alignment/>
    </xf>
    <xf numFmtId="164" fontId="7" fillId="4" borderId="0" xfId="0" applyNumberFormat="1" applyFont="1" applyFill="1" applyBorder="1" applyAlignment="1">
      <alignment/>
    </xf>
    <xf numFmtId="0" fontId="10" fillId="0" borderId="1" xfId="0" applyFont="1" applyFill="1" applyBorder="1" applyAlignment="1">
      <alignment/>
    </xf>
    <xf numFmtId="164" fontId="2" fillId="2" borderId="3" xfId="0" applyNumberFormat="1" applyFont="1" applyFill="1" applyBorder="1" applyAlignment="1">
      <alignment/>
    </xf>
    <xf numFmtId="16" fontId="2" fillId="0" borderId="48" xfId="0" applyNumberFormat="1" applyFont="1" applyBorder="1" applyAlignment="1">
      <alignment horizontal="center"/>
    </xf>
    <xf numFmtId="164" fontId="2" fillId="2" borderId="49" xfId="0" applyNumberFormat="1" applyFont="1" applyFill="1" applyBorder="1" applyAlignment="1">
      <alignment/>
    </xf>
    <xf numFmtId="16" fontId="2" fillId="0" borderId="47" xfId="0" applyNumberFormat="1" applyFont="1" applyBorder="1" applyAlignment="1">
      <alignment horizontal="center"/>
    </xf>
    <xf numFmtId="0" fontId="10" fillId="0" borderId="17" xfId="0" applyFont="1" applyFill="1" applyBorder="1" applyAlignment="1">
      <alignment/>
    </xf>
    <xf numFmtId="16" fontId="2" fillId="0" borderId="49" xfId="0" applyNumberFormat="1" applyFont="1" applyBorder="1" applyAlignment="1">
      <alignment horizontal="center"/>
    </xf>
    <xf numFmtId="0" fontId="10" fillId="0" borderId="11" xfId="0" applyFont="1" applyFill="1" applyBorder="1" applyAlignment="1">
      <alignment/>
    </xf>
    <xf numFmtId="16" fontId="2" fillId="0" borderId="50" xfId="0" applyNumberFormat="1" applyFont="1" applyBorder="1" applyAlignment="1">
      <alignment horizontal="center"/>
    </xf>
    <xf numFmtId="0" fontId="10" fillId="0" borderId="51" xfId="0" applyFont="1" applyFill="1" applyBorder="1" applyAlignment="1">
      <alignment/>
    </xf>
    <xf numFmtId="164" fontId="2" fillId="2" borderId="51" xfId="0" applyNumberFormat="1" applyFont="1" applyFill="1" applyBorder="1" applyAlignment="1">
      <alignment/>
    </xf>
    <xf numFmtId="164" fontId="2" fillId="2" borderId="28" xfId="0" applyNumberFormat="1" applyFont="1" applyFill="1" applyBorder="1" applyAlignment="1">
      <alignment/>
    </xf>
    <xf numFmtId="164" fontId="2" fillId="0" borderId="50" xfId="0" applyNumberFormat="1" applyFont="1" applyBorder="1" applyAlignment="1">
      <alignment/>
    </xf>
    <xf numFmtId="164" fontId="2" fillId="2" borderId="32" xfId="0" applyNumberFormat="1" applyFont="1" applyFill="1" applyBorder="1" applyAlignment="1">
      <alignment/>
    </xf>
    <xf numFmtId="0" fontId="10" fillId="0" borderId="5" xfId="0" applyFont="1" applyFill="1" applyBorder="1" applyAlignment="1">
      <alignment/>
    </xf>
    <xf numFmtId="16" fontId="2" fillId="0" borderId="44" xfId="0" applyNumberFormat="1" applyFont="1" applyBorder="1" applyAlignment="1">
      <alignment horizontal="center"/>
    </xf>
    <xf numFmtId="0" fontId="10" fillId="0" borderId="38" xfId="0" applyFont="1" applyFill="1" applyBorder="1" applyAlignment="1">
      <alignment/>
    </xf>
    <xf numFmtId="164" fontId="2" fillId="2" borderId="52" xfId="0" applyNumberFormat="1" applyFont="1" applyFill="1" applyBorder="1" applyAlignment="1">
      <alignment/>
    </xf>
    <xf numFmtId="164" fontId="2" fillId="2" borderId="53" xfId="0" applyNumberFormat="1" applyFont="1" applyFill="1" applyBorder="1" applyAlignment="1">
      <alignment/>
    </xf>
    <xf numFmtId="0" fontId="4" fillId="0" borderId="0" xfId="0" applyFont="1" applyAlignment="1">
      <alignment/>
    </xf>
    <xf numFmtId="164" fontId="7" fillId="2" borderId="54" xfId="0" applyNumberFormat="1" applyFont="1" applyFill="1" applyBorder="1" applyAlignment="1">
      <alignment/>
    </xf>
    <xf numFmtId="164" fontId="7" fillId="2" borderId="55" xfId="0" applyNumberFormat="1" applyFont="1" applyFill="1" applyBorder="1" applyAlignment="1">
      <alignment/>
    </xf>
    <xf numFmtId="164" fontId="7" fillId="0" borderId="56" xfId="0" applyNumberFormat="1" applyFont="1" applyBorder="1" applyAlignment="1">
      <alignment/>
    </xf>
    <xf numFmtId="0" fontId="2" fillId="0" borderId="0" xfId="0" applyFont="1" applyBorder="1" applyAlignment="1">
      <alignment/>
    </xf>
    <xf numFmtId="164" fontId="2" fillId="0" borderId="48" xfId="0" applyNumberFormat="1" applyFont="1" applyBorder="1" applyAlignment="1">
      <alignment/>
    </xf>
    <xf numFmtId="164" fontId="2" fillId="2" borderId="19" xfId="0" applyNumberFormat="1" applyFont="1" applyFill="1" applyBorder="1" applyAlignment="1">
      <alignment/>
    </xf>
    <xf numFmtId="16" fontId="2" fillId="0" borderId="3" xfId="0" applyNumberFormat="1" applyFont="1" applyBorder="1" applyAlignment="1">
      <alignment horizontal="center"/>
    </xf>
    <xf numFmtId="0" fontId="10" fillId="0" borderId="32" xfId="0" applyFont="1" applyFill="1" applyBorder="1" applyAlignment="1">
      <alignment/>
    </xf>
    <xf numFmtId="0" fontId="10" fillId="0" borderId="49" xfId="0" applyFont="1" applyBorder="1" applyAlignment="1">
      <alignment/>
    </xf>
    <xf numFmtId="16" fontId="2" fillId="0" borderId="7" xfId="0" applyNumberFormat="1" applyFont="1" applyBorder="1" applyAlignment="1">
      <alignment horizontal="center"/>
    </xf>
    <xf numFmtId="0" fontId="2" fillId="3" borderId="0" xfId="0" applyFont="1" applyFill="1" applyAlignment="1">
      <alignment/>
    </xf>
    <xf numFmtId="16" fontId="2" fillId="4" borderId="50" xfId="0" applyNumberFormat="1" applyFont="1" applyFill="1" applyBorder="1" applyAlignment="1">
      <alignment horizontal="center"/>
    </xf>
    <xf numFmtId="0" fontId="10" fillId="4" borderId="32" xfId="0" applyFont="1" applyFill="1" applyBorder="1" applyAlignment="1">
      <alignment/>
    </xf>
    <xf numFmtId="164" fontId="2" fillId="0" borderId="10" xfId="0" applyNumberFormat="1" applyFont="1" applyBorder="1" applyAlignment="1">
      <alignment/>
    </xf>
    <xf numFmtId="16" fontId="2" fillId="4" borderId="45" xfId="0" applyNumberFormat="1" applyFont="1" applyFill="1" applyBorder="1" applyAlignment="1">
      <alignment horizontal="center"/>
    </xf>
    <xf numFmtId="164" fontId="7" fillId="2" borderId="0" xfId="0" applyNumberFormat="1" applyFont="1" applyFill="1" applyBorder="1" applyAlignment="1">
      <alignment/>
    </xf>
    <xf numFmtId="0" fontId="10" fillId="0" borderId="22" xfId="0" applyFont="1" applyBorder="1" applyAlignment="1">
      <alignment/>
    </xf>
    <xf numFmtId="0" fontId="10" fillId="0" borderId="38" xfId="0" applyFont="1" applyBorder="1" applyAlignment="1">
      <alignment/>
    </xf>
    <xf numFmtId="0" fontId="10" fillId="0" borderId="36" xfId="0" applyFont="1" applyFill="1" applyBorder="1" applyAlignment="1">
      <alignment/>
    </xf>
    <xf numFmtId="164" fontId="2" fillId="2" borderId="35" xfId="0" applyNumberFormat="1" applyFont="1" applyFill="1" applyBorder="1" applyAlignment="1">
      <alignment/>
    </xf>
    <xf numFmtId="164" fontId="2" fillId="0" borderId="56" xfId="0" applyNumberFormat="1" applyFont="1" applyBorder="1" applyAlignment="1">
      <alignment/>
    </xf>
    <xf numFmtId="164" fontId="5" fillId="6" borderId="33" xfId="0" applyNumberFormat="1" applyFont="1" applyFill="1" applyBorder="1" applyAlignment="1">
      <alignment/>
    </xf>
    <xf numFmtId="164" fontId="2" fillId="0" borderId="0" xfId="0" applyNumberFormat="1" applyFont="1" applyAlignment="1">
      <alignment/>
    </xf>
    <xf numFmtId="0" fontId="10" fillId="0" borderId="38" xfId="0" applyFont="1" applyFill="1" applyBorder="1" applyAlignment="1">
      <alignment horizontal="left"/>
    </xf>
    <xf numFmtId="0" fontId="10" fillId="0" borderId="5" xfId="0" applyFont="1" applyFill="1" applyBorder="1" applyAlignment="1">
      <alignment horizontal="left"/>
    </xf>
    <xf numFmtId="0" fontId="4" fillId="0" borderId="39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2" fillId="0" borderId="57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16" fontId="2" fillId="0" borderId="27" xfId="0" applyNumberFormat="1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164" fontId="7" fillId="2" borderId="61" xfId="0" applyNumberFormat="1" applyFont="1" applyFill="1" applyBorder="1" applyAlignment="1">
      <alignment/>
    </xf>
    <xf numFmtId="0" fontId="10" fillId="0" borderId="61" xfId="0" applyFont="1" applyFill="1" applyBorder="1" applyAlignment="1">
      <alignment/>
    </xf>
    <xf numFmtId="0" fontId="2" fillId="2" borderId="35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0" fontId="2" fillId="0" borderId="62" xfId="0" applyFont="1" applyBorder="1" applyAlignment="1">
      <alignment horizontal="center"/>
    </xf>
    <xf numFmtId="16" fontId="2" fillId="0" borderId="56" xfId="0" applyNumberFormat="1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8" fillId="5" borderId="33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 textRotation="90" wrapText="1"/>
    </xf>
    <xf numFmtId="0" fontId="4" fillId="4" borderId="33" xfId="0" applyFont="1" applyFill="1" applyBorder="1" applyAlignment="1">
      <alignment horizontal="center" vertical="center"/>
    </xf>
    <xf numFmtId="0" fontId="4" fillId="2" borderId="55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5" borderId="33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 textRotation="90"/>
    </xf>
    <xf numFmtId="0" fontId="4" fillId="0" borderId="20" xfId="0" applyFont="1" applyFill="1" applyBorder="1" applyAlignment="1">
      <alignment horizontal="center" vertical="center" textRotation="90"/>
    </xf>
    <xf numFmtId="0" fontId="4" fillId="0" borderId="20" xfId="0" applyFont="1" applyBorder="1" applyAlignment="1">
      <alignment vertical="center" textRotation="90"/>
    </xf>
    <xf numFmtId="0" fontId="4" fillId="0" borderId="21" xfId="0" applyFont="1" applyBorder="1" applyAlignment="1">
      <alignment horizontal="center" vertical="center" textRotation="90"/>
    </xf>
    <xf numFmtId="0" fontId="4" fillId="2" borderId="19" xfId="0" applyFont="1" applyFill="1" applyBorder="1" applyAlignment="1">
      <alignment vertical="center" textRotation="90"/>
    </xf>
    <xf numFmtId="0" fontId="4" fillId="2" borderId="21" xfId="0" applyFont="1" applyFill="1" applyBorder="1" applyAlignment="1">
      <alignment vertical="center" textRotation="90"/>
    </xf>
    <xf numFmtId="0" fontId="4" fillId="0" borderId="13" xfId="0" applyFont="1" applyBorder="1" applyAlignment="1">
      <alignment vertical="center" textRotation="90"/>
    </xf>
    <xf numFmtId="0" fontId="2" fillId="0" borderId="22" xfId="0" applyFont="1" applyBorder="1" applyAlignment="1">
      <alignment horizontal="center" vertical="center"/>
    </xf>
    <xf numFmtId="16" fontId="2" fillId="0" borderId="50" xfId="0" applyNumberFormat="1" applyFont="1" applyBorder="1" applyAlignment="1">
      <alignment horizontal="center" vertical="center"/>
    </xf>
    <xf numFmtId="0" fontId="2" fillId="0" borderId="62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10" fontId="2" fillId="0" borderId="16" xfId="0" applyNumberFormat="1" applyFont="1" applyBorder="1" applyAlignment="1">
      <alignment horizontal="center" vertical="center"/>
    </xf>
    <xf numFmtId="164" fontId="2" fillId="2" borderId="10" xfId="0" applyNumberFormat="1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vertical="center"/>
    </xf>
    <xf numFmtId="164" fontId="2" fillId="0" borderId="45" xfId="0" applyNumberFormat="1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16" fontId="2" fillId="0" borderId="48" xfId="0" applyNumberFormat="1" applyFont="1" applyBorder="1" applyAlignment="1">
      <alignment horizontal="center" vertical="center"/>
    </xf>
    <xf numFmtId="0" fontId="2" fillId="0" borderId="59" xfId="0" applyFont="1" applyFill="1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10" fontId="2" fillId="0" borderId="7" xfId="0" applyNumberFormat="1" applyFont="1" applyBorder="1" applyAlignment="1">
      <alignment horizontal="center" vertical="center"/>
    </xf>
    <xf numFmtId="164" fontId="2" fillId="2" borderId="6" xfId="0" applyNumberFormat="1" applyFont="1" applyFill="1" applyBorder="1" applyAlignment="1">
      <alignment vertical="center"/>
    </xf>
    <xf numFmtId="164" fontId="2" fillId="2" borderId="49" xfId="0" applyNumberFormat="1" applyFont="1" applyFill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16" fontId="2" fillId="0" borderId="47" xfId="0" applyNumberFormat="1" applyFont="1" applyBorder="1" applyAlignment="1">
      <alignment horizontal="center" vertical="center"/>
    </xf>
    <xf numFmtId="0" fontId="2" fillId="0" borderId="58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16" fontId="2" fillId="0" borderId="44" xfId="0" applyNumberFormat="1" applyFont="1" applyBorder="1" applyAlignment="1">
      <alignment horizontal="center" vertical="center"/>
    </xf>
    <xf numFmtId="0" fontId="2" fillId="0" borderId="63" xfId="0" applyFont="1" applyFill="1" applyBorder="1" applyAlignment="1">
      <alignment vertical="center"/>
    </xf>
    <xf numFmtId="0" fontId="2" fillId="2" borderId="34" xfId="0" applyFont="1" applyFill="1" applyBorder="1" applyAlignment="1">
      <alignment horizontal="center" vertical="center"/>
    </xf>
    <xf numFmtId="164" fontId="7" fillId="2" borderId="20" xfId="0" applyNumberFormat="1" applyFont="1" applyFill="1" applyBorder="1" applyAlignment="1">
      <alignment vertical="center"/>
    </xf>
    <xf numFmtId="164" fontId="7" fillId="2" borderId="21" xfId="0" applyNumberFormat="1" applyFont="1" applyFill="1" applyBorder="1" applyAlignment="1">
      <alignment vertical="center"/>
    </xf>
    <xf numFmtId="164" fontId="7" fillId="0" borderId="13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164" fontId="5" fillId="6" borderId="33" xfId="0" applyNumberFormat="1" applyFont="1" applyFill="1" applyBorder="1" applyAlignment="1">
      <alignment vertical="center"/>
    </xf>
    <xf numFmtId="164" fontId="2" fillId="0" borderId="0" xfId="0" applyNumberFormat="1" applyFont="1" applyAlignment="1">
      <alignment vertical="center"/>
    </xf>
    <xf numFmtId="0" fontId="12" fillId="0" borderId="0" xfId="0" applyFont="1" applyAlignment="1">
      <alignment horizontal="left" vertical="top"/>
    </xf>
    <xf numFmtId="0" fontId="13" fillId="7" borderId="39" xfId="0" applyFont="1" applyFill="1" applyBorder="1" applyAlignment="1">
      <alignment vertical="center"/>
    </xf>
    <xf numFmtId="0" fontId="13" fillId="7" borderId="18" xfId="0" applyFont="1" applyFill="1" applyBorder="1" applyAlignment="1">
      <alignment vertical="center"/>
    </xf>
    <xf numFmtId="0" fontId="13" fillId="2" borderId="39" xfId="0" applyFont="1" applyFill="1" applyBorder="1" applyAlignment="1">
      <alignment vertical="center"/>
    </xf>
    <xf numFmtId="0" fontId="13" fillId="2" borderId="18" xfId="0" applyFont="1" applyFill="1" applyBorder="1" applyAlignment="1">
      <alignment vertical="center"/>
    </xf>
    <xf numFmtId="0" fontId="0" fillId="2" borderId="0" xfId="0" applyFill="1"/>
    <xf numFmtId="164" fontId="2" fillId="8" borderId="6" xfId="0" applyNumberFormat="1" applyFont="1" applyFill="1" applyBorder="1" applyAlignment="1" applyProtection="1">
      <alignment/>
      <protection locked="0"/>
    </xf>
    <xf numFmtId="164" fontId="2" fillId="8" borderId="9" xfId="0" applyNumberFormat="1" applyFont="1" applyFill="1" applyBorder="1" applyAlignment="1" applyProtection="1">
      <alignment/>
      <protection locked="0"/>
    </xf>
    <xf numFmtId="164" fontId="2" fillId="8" borderId="34" xfId="0" applyNumberFormat="1" applyFont="1" applyFill="1" applyBorder="1" applyAlignment="1" applyProtection="1">
      <alignment/>
      <protection locked="0"/>
    </xf>
    <xf numFmtId="164" fontId="2" fillId="8" borderId="0" xfId="0" applyNumberFormat="1" applyFont="1" applyFill="1" applyBorder="1" applyAlignment="1" applyProtection="1">
      <alignment/>
      <protection locked="0"/>
    </xf>
    <xf numFmtId="164" fontId="2" fillId="8" borderId="35" xfId="0" applyNumberFormat="1" applyFont="1" applyFill="1" applyBorder="1" applyAlignment="1" applyProtection="1">
      <alignment/>
      <protection locked="0"/>
    </xf>
    <xf numFmtId="164" fontId="2" fillId="8" borderId="24" xfId="0" applyNumberFormat="1" applyFont="1" applyFill="1" applyBorder="1" applyAlignment="1" applyProtection="1">
      <alignment/>
      <protection locked="0"/>
    </xf>
    <xf numFmtId="164" fontId="2" fillId="8" borderId="5" xfId="0" applyNumberFormat="1" applyFont="1" applyFill="1" applyBorder="1" applyAlignment="1" applyProtection="1">
      <alignment/>
      <protection locked="0"/>
    </xf>
    <xf numFmtId="164" fontId="2" fillId="8" borderId="41" xfId="0" applyNumberFormat="1" applyFont="1" applyFill="1" applyBorder="1" applyAlignment="1" applyProtection="1">
      <alignment/>
      <protection locked="0"/>
    </xf>
    <xf numFmtId="164" fontId="2" fillId="8" borderId="49" xfId="0" applyNumberFormat="1" applyFont="1" applyFill="1" applyBorder="1" applyAlignment="1" applyProtection="1">
      <alignment/>
      <protection locked="0"/>
    </xf>
    <xf numFmtId="164" fontId="2" fillId="8" borderId="53" xfId="0" applyNumberFormat="1" applyFont="1" applyFill="1" applyBorder="1" applyAlignment="1" applyProtection="1">
      <alignment/>
      <protection locked="0"/>
    </xf>
    <xf numFmtId="164" fontId="2" fillId="8" borderId="9" xfId="0" applyNumberFormat="1" applyFont="1" applyFill="1" applyBorder="1" applyAlignment="1" applyProtection="1">
      <alignment vertical="center"/>
      <protection locked="0"/>
    </xf>
    <xf numFmtId="164" fontId="2" fillId="8" borderId="6" xfId="0" applyNumberFormat="1" applyFont="1" applyFill="1" applyBorder="1" applyAlignment="1" applyProtection="1">
      <alignment vertical="center"/>
      <protection locked="0"/>
    </xf>
    <xf numFmtId="164" fontId="2" fillId="8" borderId="34" xfId="0" applyNumberFormat="1" applyFont="1" applyFill="1" applyBorder="1" applyAlignment="1" applyProtection="1">
      <alignment vertical="center"/>
      <protection locked="0"/>
    </xf>
    <xf numFmtId="164" fontId="5" fillId="6" borderId="33" xfId="0" applyNumberFormat="1" applyFont="1" applyFill="1" applyBorder="1" applyAlignment="1" applyProtection="1">
      <alignment vertical="center"/>
      <protection locked="0"/>
    </xf>
    <xf numFmtId="0" fontId="14" fillId="6" borderId="40" xfId="0" applyFont="1" applyFill="1" applyBorder="1" applyAlignment="1">
      <alignment vertical="top" wrapText="1"/>
    </xf>
    <xf numFmtId="0" fontId="11" fillId="6" borderId="41" xfId="0" applyFont="1" applyFill="1" applyBorder="1" applyAlignment="1">
      <alignment vertical="center" wrapText="1"/>
    </xf>
    <xf numFmtId="0" fontId="2" fillId="0" borderId="63" xfId="0" applyFont="1" applyBorder="1" applyAlignment="1">
      <alignment horizontal="center"/>
    </xf>
    <xf numFmtId="164" fontId="5" fillId="6" borderId="33" xfId="0" applyNumberFormat="1" applyFont="1" applyFill="1" applyBorder="1" applyAlignment="1" applyProtection="1">
      <alignment/>
      <protection locked="0"/>
    </xf>
    <xf numFmtId="164" fontId="7" fillId="4" borderId="20" xfId="0" applyNumberFormat="1" applyFont="1" applyFill="1" applyBorder="1" applyAlignment="1">
      <alignment/>
    </xf>
    <xf numFmtId="164" fontId="7" fillId="4" borderId="21" xfId="0" applyNumberFormat="1" applyFont="1" applyFill="1" applyBorder="1" applyAlignment="1">
      <alignment/>
    </xf>
    <xf numFmtId="0" fontId="15" fillId="8" borderId="40" xfId="0" applyFont="1" applyFill="1" applyBorder="1" applyAlignment="1">
      <alignment horizontal="left" vertical="center"/>
    </xf>
    <xf numFmtId="0" fontId="15" fillId="8" borderId="37" xfId="0" applyFont="1" applyFill="1" applyBorder="1" applyAlignment="1">
      <alignment horizontal="left" vertical="center"/>
    </xf>
    <xf numFmtId="0" fontId="15" fillId="8" borderId="57" xfId="0" applyFont="1" applyFill="1" applyBorder="1" applyAlignment="1">
      <alignment horizontal="left" vertical="center"/>
    </xf>
    <xf numFmtId="0" fontId="15" fillId="8" borderId="64" xfId="0" applyFont="1" applyFill="1" applyBorder="1" applyAlignment="1">
      <alignment horizontal="left" vertical="center"/>
    </xf>
    <xf numFmtId="0" fontId="15" fillId="8" borderId="60" xfId="0" applyFont="1" applyFill="1" applyBorder="1" applyAlignment="1">
      <alignment horizontal="left" vertical="center"/>
    </xf>
    <xf numFmtId="0" fontId="15" fillId="8" borderId="65" xfId="0" applyFont="1" applyFill="1" applyBorder="1" applyAlignment="1">
      <alignment horizontal="left" vertical="center"/>
    </xf>
    <xf numFmtId="164" fontId="15" fillId="8" borderId="40" xfId="0" applyNumberFormat="1" applyFont="1" applyFill="1" applyBorder="1" applyAlignment="1">
      <alignment horizontal="center" vertical="center"/>
    </xf>
    <xf numFmtId="164" fontId="15" fillId="8" borderId="37" xfId="0" applyNumberFormat="1" applyFont="1" applyFill="1" applyBorder="1" applyAlignment="1">
      <alignment horizontal="center" vertical="center"/>
    </xf>
    <xf numFmtId="164" fontId="15" fillId="8" borderId="57" xfId="0" applyNumberFormat="1" applyFont="1" applyFill="1" applyBorder="1" applyAlignment="1">
      <alignment horizontal="center" vertical="center"/>
    </xf>
    <xf numFmtId="164" fontId="15" fillId="8" borderId="64" xfId="0" applyNumberFormat="1" applyFont="1" applyFill="1" applyBorder="1" applyAlignment="1">
      <alignment horizontal="center" vertical="center"/>
    </xf>
    <xf numFmtId="164" fontId="15" fillId="8" borderId="60" xfId="0" applyNumberFormat="1" applyFont="1" applyFill="1" applyBorder="1" applyAlignment="1">
      <alignment horizontal="center" vertical="center"/>
    </xf>
    <xf numFmtId="164" fontId="15" fillId="8" borderId="65" xfId="0" applyNumberFormat="1" applyFont="1" applyFill="1" applyBorder="1" applyAlignment="1">
      <alignment horizontal="center" vertical="center"/>
    </xf>
    <xf numFmtId="0" fontId="6" fillId="6" borderId="40" xfId="0" applyFont="1" applyFill="1" applyBorder="1" applyAlignment="1">
      <alignment horizontal="center" wrapText="1"/>
    </xf>
    <xf numFmtId="0" fontId="6" fillId="6" borderId="41" xfId="0" applyFont="1" applyFill="1" applyBorder="1" applyAlignment="1">
      <alignment horizontal="center" wrapText="1"/>
    </xf>
    <xf numFmtId="0" fontId="6" fillId="6" borderId="37" xfId="0" applyFont="1" applyFill="1" applyBorder="1" applyAlignment="1">
      <alignment horizontal="center" wrapText="1"/>
    </xf>
    <xf numFmtId="0" fontId="6" fillId="6" borderId="57" xfId="0" applyFont="1" applyFill="1" applyBorder="1" applyAlignment="1">
      <alignment horizontal="center" wrapText="1"/>
    </xf>
    <xf numFmtId="0" fontId="6" fillId="6" borderId="0" xfId="0" applyFont="1" applyFill="1" applyBorder="1" applyAlignment="1">
      <alignment horizontal="center" wrapText="1"/>
    </xf>
    <xf numFmtId="0" fontId="6" fillId="6" borderId="64" xfId="0" applyFont="1" applyFill="1" applyBorder="1" applyAlignment="1">
      <alignment horizontal="center" wrapText="1"/>
    </xf>
    <xf numFmtId="0" fontId="14" fillId="6" borderId="22" xfId="0" applyFont="1" applyFill="1" applyBorder="1" applyAlignment="1">
      <alignment horizontal="center" vertical="center"/>
    </xf>
    <xf numFmtId="0" fontId="14" fillId="6" borderId="50" xfId="0" applyFont="1" applyFill="1" applyBorder="1" applyAlignment="1">
      <alignment horizontal="center" vertical="center"/>
    </xf>
    <xf numFmtId="164" fontId="13" fillId="7" borderId="12" xfId="0" applyNumberFormat="1" applyFont="1" applyFill="1" applyBorder="1" applyAlignment="1">
      <alignment horizontal="center" vertical="center"/>
    </xf>
    <xf numFmtId="164" fontId="13" fillId="7" borderId="13" xfId="0" applyNumberFormat="1" applyFont="1" applyFill="1" applyBorder="1" applyAlignment="1">
      <alignment horizontal="center" vertical="center"/>
    </xf>
    <xf numFmtId="164" fontId="13" fillId="2" borderId="12" xfId="0" applyNumberFormat="1" applyFont="1" applyFill="1" applyBorder="1" applyAlignment="1">
      <alignment horizontal="center" vertical="center"/>
    </xf>
    <xf numFmtId="164" fontId="13" fillId="2" borderId="13" xfId="0" applyNumberFormat="1" applyFont="1" applyFill="1" applyBorder="1" applyAlignment="1">
      <alignment horizontal="center" vertical="center"/>
    </xf>
    <xf numFmtId="0" fontId="4" fillId="0" borderId="39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60" xfId="0" applyFont="1" applyBorder="1" applyAlignment="1">
      <alignment horizontal="left"/>
    </xf>
    <xf numFmtId="0" fontId="4" fillId="0" borderId="66" xfId="0" applyFont="1" applyBorder="1" applyAlignment="1">
      <alignment horizontal="left"/>
    </xf>
    <xf numFmtId="0" fontId="4" fillId="0" borderId="65" xfId="0" applyFont="1" applyBorder="1" applyAlignment="1">
      <alignment horizontal="left"/>
    </xf>
    <xf numFmtId="0" fontId="6" fillId="6" borderId="40" xfId="0" applyFont="1" applyFill="1" applyBorder="1" applyAlignment="1">
      <alignment horizontal="center" vertical="center" wrapText="1"/>
    </xf>
    <xf numFmtId="0" fontId="6" fillId="6" borderId="41" xfId="0" applyFont="1" applyFill="1" applyBorder="1" applyAlignment="1">
      <alignment horizontal="center" vertical="center" wrapText="1"/>
    </xf>
    <xf numFmtId="0" fontId="6" fillId="6" borderId="37" xfId="0" applyFont="1" applyFill="1" applyBorder="1" applyAlignment="1">
      <alignment horizontal="center" vertical="center" wrapText="1"/>
    </xf>
    <xf numFmtId="0" fontId="6" fillId="6" borderId="60" xfId="0" applyFont="1" applyFill="1" applyBorder="1" applyAlignment="1">
      <alignment horizontal="center" vertical="center" wrapText="1"/>
    </xf>
    <xf numFmtId="0" fontId="6" fillId="6" borderId="66" xfId="0" applyFont="1" applyFill="1" applyBorder="1" applyAlignment="1">
      <alignment horizontal="center" vertical="center" wrapText="1"/>
    </xf>
    <xf numFmtId="0" fontId="6" fillId="6" borderId="6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textRotation="90" wrapText="1"/>
    </xf>
    <xf numFmtId="0" fontId="4" fillId="0" borderId="55" xfId="0" applyFont="1" applyFill="1" applyBorder="1" applyAlignment="1">
      <alignment horizontal="center" vertical="center" textRotation="90" wrapText="1"/>
    </xf>
    <xf numFmtId="0" fontId="4" fillId="2" borderId="24" xfId="0" applyFont="1" applyFill="1" applyBorder="1" applyAlignment="1">
      <alignment horizontal="center" vertical="center" textRotation="90" wrapText="1"/>
    </xf>
    <xf numFmtId="0" fontId="4" fillId="2" borderId="54" xfId="0" applyFont="1" applyFill="1" applyBorder="1" applyAlignment="1">
      <alignment horizontal="center" vertical="center" textRotation="90" wrapText="1"/>
    </xf>
    <xf numFmtId="0" fontId="4" fillId="0" borderId="25" xfId="0" applyFont="1" applyBorder="1" applyAlignment="1">
      <alignment horizontal="center" vertical="center" textRotation="90" wrapText="1"/>
    </xf>
    <xf numFmtId="0" fontId="4" fillId="0" borderId="35" xfId="0" applyFont="1" applyBorder="1" applyAlignment="1">
      <alignment horizontal="center" vertical="center" textRotation="90" wrapText="1"/>
    </xf>
    <xf numFmtId="0" fontId="4" fillId="2" borderId="25" xfId="0" applyFont="1" applyFill="1" applyBorder="1" applyAlignment="1">
      <alignment horizontal="center" vertical="center" textRotation="90" wrapText="1"/>
    </xf>
    <xf numFmtId="0" fontId="4" fillId="2" borderId="35" xfId="0" applyFont="1" applyFill="1" applyBorder="1" applyAlignment="1">
      <alignment horizontal="center" vertical="center" textRotation="90" wrapText="1"/>
    </xf>
    <xf numFmtId="0" fontId="4" fillId="0" borderId="22" xfId="0" applyFont="1" applyFill="1" applyBorder="1" applyAlignment="1">
      <alignment horizontal="center" vertical="center" textRotation="90" wrapText="1"/>
    </xf>
    <xf numFmtId="0" fontId="4" fillId="0" borderId="38" xfId="0" applyFont="1" applyFill="1" applyBorder="1" applyAlignment="1">
      <alignment horizontal="center" vertical="center" textRotation="90" wrapText="1"/>
    </xf>
    <xf numFmtId="0" fontId="4" fillId="0" borderId="27" xfId="0" applyFont="1" applyBorder="1" applyAlignment="1">
      <alignment horizontal="center" vertical="center" textRotation="90" wrapText="1"/>
    </xf>
    <xf numFmtId="0" fontId="4" fillId="0" borderId="56" xfId="0" applyFont="1" applyBorder="1" applyAlignment="1">
      <alignment horizontal="center" vertical="center" textRotation="90" wrapText="1"/>
    </xf>
    <xf numFmtId="0" fontId="4" fillId="0" borderId="25" xfId="0" applyFont="1" applyFill="1" applyBorder="1" applyAlignment="1">
      <alignment horizontal="center" vertical="center" textRotation="90" wrapText="1"/>
    </xf>
    <xf numFmtId="0" fontId="4" fillId="0" borderId="35" xfId="0" applyFont="1" applyFill="1" applyBorder="1" applyAlignment="1">
      <alignment horizontal="center" vertical="center" textRotation="90" wrapText="1"/>
    </xf>
    <xf numFmtId="0" fontId="7" fillId="0" borderId="18" xfId="0" applyFont="1" applyBorder="1" applyAlignment="1">
      <alignment horizontal="left"/>
    </xf>
    <xf numFmtId="0" fontId="3" fillId="0" borderId="37" xfId="0" applyFont="1" applyBorder="1" applyAlignment="1">
      <alignment horizontal="center" wrapText="1"/>
    </xf>
    <xf numFmtId="0" fontId="3" fillId="0" borderId="64" xfId="0" applyFont="1" applyBorder="1" applyAlignment="1">
      <alignment horizontal="center" wrapText="1"/>
    </xf>
    <xf numFmtId="0" fontId="3" fillId="6" borderId="39" xfId="0" applyFont="1" applyFill="1" applyBorder="1" applyAlignment="1">
      <alignment horizontal="left"/>
    </xf>
    <xf numFmtId="0" fontId="3" fillId="6" borderId="18" xfId="0" applyFont="1" applyFill="1" applyBorder="1" applyAlignment="1">
      <alignment horizontal="left"/>
    </xf>
    <xf numFmtId="0" fontId="3" fillId="6" borderId="20" xfId="0" applyFont="1" applyFill="1" applyBorder="1" applyAlignment="1">
      <alignment horizontal="left"/>
    </xf>
    <xf numFmtId="0" fontId="3" fillId="2" borderId="67" xfId="0" applyFont="1" applyFill="1" applyBorder="1" applyAlignment="1">
      <alignment horizontal="center" wrapText="1"/>
    </xf>
    <xf numFmtId="0" fontId="3" fillId="2" borderId="68" xfId="0" applyFont="1" applyFill="1" applyBorder="1" applyAlignment="1">
      <alignment horizontal="center" wrapText="1"/>
    </xf>
    <xf numFmtId="0" fontId="3" fillId="6" borderId="39" xfId="0" applyFont="1" applyFill="1" applyBorder="1" applyAlignment="1">
      <alignment horizontal="left" vertical="center"/>
    </xf>
    <xf numFmtId="0" fontId="3" fillId="6" borderId="18" xfId="0" applyFont="1" applyFill="1" applyBorder="1" applyAlignment="1">
      <alignment horizontal="left" vertical="center"/>
    </xf>
    <xf numFmtId="0" fontId="3" fillId="6" borderId="20" xfId="0" applyFont="1" applyFill="1" applyBorder="1" applyAlignment="1">
      <alignment horizontal="left" vertical="center"/>
    </xf>
    <xf numFmtId="0" fontId="4" fillId="0" borderId="39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3" fillId="2" borderId="36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000396251678"/>
  </sheetPr>
  <dimension ref="A1:H10"/>
  <sheetViews>
    <sheetView tabSelected="1" view="pageBreakPreview" zoomScale="80" zoomScaleSheetLayoutView="80" workbookViewId="0" topLeftCell="A1">
      <selection activeCell="A1" sqref="A1:H1"/>
    </sheetView>
  </sheetViews>
  <sheetFormatPr defaultColWidth="9.140625" defaultRowHeight="15"/>
  <cols>
    <col min="1" max="2" width="18.7109375" style="0" customWidth="1"/>
    <col min="3" max="3" width="10.7109375" style="0" customWidth="1"/>
    <col min="4" max="4" width="26.7109375" style="0" customWidth="1"/>
    <col min="5" max="5" width="10.7109375" style="0" customWidth="1"/>
    <col min="6" max="6" width="26.7109375" style="0" customWidth="1"/>
    <col min="7" max="7" width="10.7109375" style="0" customWidth="1"/>
    <col min="8" max="8" width="26.7109375" style="0" customWidth="1"/>
  </cols>
  <sheetData>
    <row r="1" spans="1:8" ht="25.5">
      <c r="A1" s="270" t="s">
        <v>91</v>
      </c>
      <c r="B1" s="271"/>
      <c r="C1" s="271"/>
      <c r="D1" s="271"/>
      <c r="E1" s="271"/>
      <c r="F1" s="271"/>
      <c r="G1" s="271"/>
      <c r="H1" s="272"/>
    </row>
    <row r="2" spans="1:8" ht="25.5">
      <c r="A2" s="273" t="s">
        <v>140</v>
      </c>
      <c r="B2" s="274"/>
      <c r="C2" s="274"/>
      <c r="D2" s="274"/>
      <c r="E2" s="274"/>
      <c r="F2" s="274"/>
      <c r="G2" s="274"/>
      <c r="H2" s="275"/>
    </row>
    <row r="3" spans="1:8" ht="26.25" thickBot="1">
      <c r="A3" s="273" t="s">
        <v>139</v>
      </c>
      <c r="B3" s="274"/>
      <c r="C3" s="274"/>
      <c r="D3" s="274"/>
      <c r="E3" s="274"/>
      <c r="F3" s="274"/>
      <c r="G3" s="274"/>
      <c r="H3" s="275"/>
    </row>
    <row r="4" spans="1:8" ht="24.75" customHeight="1" thickBot="1">
      <c r="A4" s="252" t="s">
        <v>147</v>
      </c>
      <c r="B4" s="253"/>
      <c r="C4" s="276" t="s">
        <v>142</v>
      </c>
      <c r="D4" s="277"/>
      <c r="E4" s="276" t="s">
        <v>141</v>
      </c>
      <c r="F4" s="277"/>
      <c r="G4" s="276" t="s">
        <v>148</v>
      </c>
      <c r="H4" s="277"/>
    </row>
    <row r="5" spans="1:8" s="237" customFormat="1" ht="74.25" customHeight="1" thickBot="1">
      <c r="A5" s="235" t="s">
        <v>149</v>
      </c>
      <c r="B5" s="236"/>
      <c r="C5" s="280">
        <f>1a_depozitář!H237</f>
        <v>0</v>
      </c>
      <c r="D5" s="281"/>
      <c r="E5" s="280">
        <f>1a_depozitář!I237</f>
        <v>0</v>
      </c>
      <c r="F5" s="281"/>
      <c r="G5" s="280">
        <f>1a_depozitář!J237</f>
        <v>0</v>
      </c>
      <c r="H5" s="281"/>
    </row>
    <row r="6" spans="1:8" ht="76.5" customHeight="1" thickBot="1">
      <c r="A6" s="233" t="s">
        <v>150</v>
      </c>
      <c r="B6" s="234"/>
      <c r="C6" s="278">
        <f>1b_badatelna!H25</f>
        <v>0</v>
      </c>
      <c r="D6" s="279"/>
      <c r="E6" s="278">
        <f>1b_badatelna!I25</f>
        <v>0</v>
      </c>
      <c r="F6" s="279"/>
      <c r="G6" s="278">
        <f>1b_badatelna!J25</f>
        <v>0</v>
      </c>
      <c r="H6" s="279"/>
    </row>
    <row r="7" spans="1:8" ht="15">
      <c r="A7" s="258" t="s">
        <v>161</v>
      </c>
      <c r="B7" s="259"/>
      <c r="C7" s="264">
        <f>C5+C6</f>
        <v>0</v>
      </c>
      <c r="D7" s="265"/>
      <c r="E7" s="264">
        <f aca="true" t="shared" si="0" ref="E7">E5+E6</f>
        <v>0</v>
      </c>
      <c r="F7" s="265"/>
      <c r="G7" s="264">
        <f aca="true" t="shared" si="1" ref="G7">G5+G6</f>
        <v>0</v>
      </c>
      <c r="H7" s="265"/>
    </row>
    <row r="8" spans="1:8" ht="15">
      <c r="A8" s="260"/>
      <c r="B8" s="261"/>
      <c r="C8" s="266"/>
      <c r="D8" s="267"/>
      <c r="E8" s="266"/>
      <c r="F8" s="267"/>
      <c r="G8" s="266"/>
      <c r="H8" s="267"/>
    </row>
    <row r="9" spans="1:8" ht="7.5" customHeight="1" thickBot="1">
      <c r="A9" s="262"/>
      <c r="B9" s="263"/>
      <c r="C9" s="268"/>
      <c r="D9" s="269"/>
      <c r="E9" s="268"/>
      <c r="F9" s="269"/>
      <c r="G9" s="268"/>
      <c r="H9" s="269"/>
    </row>
    <row r="10" spans="1:6" ht="18.75">
      <c r="A10" s="232"/>
      <c r="B10" s="232"/>
      <c r="C10" s="232"/>
      <c r="D10" s="232"/>
      <c r="E10" s="232"/>
      <c r="F10" s="232"/>
    </row>
  </sheetData>
  <sheetProtection algorithmName="SHA-512" hashValue="aI3qJMhYaJkhziezd2wN55/Ekl4O0Gy3CqSjW9TiFG3IkWj9mNRMXKXMWQQtTHaLLIcwwIgbOVHACXeAGoqc+g==" saltValue="8CKoaauzeejx1JeA7shLMg==" spinCount="100000" sheet="1" objects="1" scenarios="1"/>
  <mergeCells count="16">
    <mergeCell ref="A7:B9"/>
    <mergeCell ref="C7:D9"/>
    <mergeCell ref="E7:F9"/>
    <mergeCell ref="G7:H9"/>
    <mergeCell ref="A1:H1"/>
    <mergeCell ref="A2:H2"/>
    <mergeCell ref="A3:H3"/>
    <mergeCell ref="G4:H4"/>
    <mergeCell ref="G6:H6"/>
    <mergeCell ref="G5:H5"/>
    <mergeCell ref="E6:F6"/>
    <mergeCell ref="E4:F4"/>
    <mergeCell ref="C4:D4"/>
    <mergeCell ref="C6:D6"/>
    <mergeCell ref="C5:D5"/>
    <mergeCell ref="E5:F5"/>
  </mergeCells>
  <printOptions/>
  <pageMargins left="0.7" right="0.7" top="0.787401575" bottom="0.787401575" header="0.3" footer="0.3"/>
  <pageSetup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799847602844"/>
    <pageSetUpPr fitToPage="1"/>
  </sheetPr>
  <dimension ref="A1:X259"/>
  <sheetViews>
    <sheetView view="pageBreakPreview" zoomScale="80" zoomScaleSheetLayoutView="80" workbookViewId="0" topLeftCell="A1">
      <selection activeCell="A1" sqref="A1:J1"/>
    </sheetView>
  </sheetViews>
  <sheetFormatPr defaultColWidth="9.140625" defaultRowHeight="15"/>
  <cols>
    <col min="1" max="1" width="5.7109375" style="95" customWidth="1"/>
    <col min="2" max="2" width="6.8515625" style="95" customWidth="1"/>
    <col min="3" max="3" width="55.28125" style="95" customWidth="1"/>
    <col min="4" max="4" width="4.421875" style="95" bestFit="1" customWidth="1"/>
    <col min="5" max="5" width="4.421875" style="95" customWidth="1"/>
    <col min="6" max="6" width="15.7109375" style="95" customWidth="1"/>
    <col min="7" max="7" width="9.28125" style="4" bestFit="1" customWidth="1"/>
    <col min="8" max="9" width="22.00390625" style="95" customWidth="1"/>
    <col min="10" max="10" width="24.00390625" style="95" customWidth="1"/>
    <col min="11" max="11" width="9.140625" style="95" customWidth="1"/>
    <col min="12" max="13" width="9.140625" style="95" hidden="1" customWidth="1"/>
    <col min="14" max="14" width="9.140625" style="95" customWidth="1"/>
    <col min="15" max="15" width="28.140625" style="95" customWidth="1"/>
    <col min="16" max="16" width="27.421875" style="95" customWidth="1"/>
    <col min="17" max="17" width="25.00390625" style="95" customWidth="1"/>
    <col min="18" max="18" width="7.140625" style="95" customWidth="1"/>
    <col min="19" max="19" width="12.57421875" style="95" customWidth="1"/>
    <col min="20" max="20" width="21.8515625" style="95" customWidth="1"/>
    <col min="21" max="21" width="28.140625" style="95" customWidth="1"/>
    <col min="22" max="16384" width="9.140625" style="95" customWidth="1"/>
  </cols>
  <sheetData>
    <row r="1" spans="1:10" ht="35.1" customHeight="1">
      <c r="A1" s="288" t="s">
        <v>91</v>
      </c>
      <c r="B1" s="289"/>
      <c r="C1" s="289"/>
      <c r="D1" s="289"/>
      <c r="E1" s="289"/>
      <c r="F1" s="289"/>
      <c r="G1" s="289"/>
      <c r="H1" s="289"/>
      <c r="I1" s="289"/>
      <c r="J1" s="290"/>
    </row>
    <row r="2" spans="1:10" ht="35.1" customHeight="1" thickBot="1">
      <c r="A2" s="291" t="s">
        <v>122</v>
      </c>
      <c r="B2" s="292"/>
      <c r="C2" s="292"/>
      <c r="D2" s="292"/>
      <c r="E2" s="292"/>
      <c r="F2" s="292"/>
      <c r="G2" s="292"/>
      <c r="H2" s="292"/>
      <c r="I2" s="292"/>
      <c r="J2" s="293"/>
    </row>
    <row r="3" spans="1:24" ht="20.1" customHeight="1" thickBot="1">
      <c r="A3" s="308" t="s">
        <v>7</v>
      </c>
      <c r="B3" s="308"/>
      <c r="C3" s="308"/>
      <c r="D3" s="308"/>
      <c r="E3" s="308"/>
      <c r="F3" s="308"/>
      <c r="G3" s="308"/>
      <c r="H3" s="308"/>
      <c r="I3" s="308"/>
      <c r="J3" s="308"/>
      <c r="W3" s="96"/>
      <c r="X3" s="96"/>
    </row>
    <row r="4" spans="1:24" ht="20.1" customHeight="1" thickBot="1">
      <c r="A4" s="308" t="s">
        <v>146</v>
      </c>
      <c r="B4" s="308"/>
      <c r="C4" s="308"/>
      <c r="D4" s="308"/>
      <c r="E4" s="308"/>
      <c r="F4" s="308"/>
      <c r="G4" s="308"/>
      <c r="H4" s="308"/>
      <c r="I4" s="308"/>
      <c r="J4" s="308"/>
      <c r="W4" s="96"/>
      <c r="X4" s="96"/>
    </row>
    <row r="5" spans="1:24" ht="75" customHeight="1" thickBot="1">
      <c r="A5" s="302" t="s">
        <v>3</v>
      </c>
      <c r="B5" s="294" t="s">
        <v>60</v>
      </c>
      <c r="C5" s="184" t="s">
        <v>55</v>
      </c>
      <c r="D5" s="296" t="s">
        <v>0</v>
      </c>
      <c r="E5" s="306" t="s">
        <v>5</v>
      </c>
      <c r="F5" s="298" t="s">
        <v>2</v>
      </c>
      <c r="G5" s="298" t="s">
        <v>8</v>
      </c>
      <c r="H5" s="300" t="s">
        <v>4</v>
      </c>
      <c r="I5" s="185" t="s">
        <v>9</v>
      </c>
      <c r="J5" s="304" t="s">
        <v>10</v>
      </c>
      <c r="W5" s="96"/>
      <c r="X5" s="96"/>
    </row>
    <row r="6" spans="1:24" ht="15.75" thickBot="1">
      <c r="A6" s="303"/>
      <c r="B6" s="295"/>
      <c r="C6" s="65" t="s">
        <v>53</v>
      </c>
      <c r="D6" s="297"/>
      <c r="E6" s="307"/>
      <c r="F6" s="299"/>
      <c r="G6" s="299"/>
      <c r="H6" s="301"/>
      <c r="I6" s="187"/>
      <c r="J6" s="305"/>
      <c r="W6" s="96"/>
      <c r="X6" s="96"/>
    </row>
    <row r="7" spans="7:24" ht="15">
      <c r="G7" s="95"/>
      <c r="W7" s="96"/>
      <c r="X7" s="96"/>
    </row>
    <row r="8" spans="1:24" ht="15">
      <c r="A8" s="12" t="s">
        <v>21</v>
      </c>
      <c r="G8" s="95"/>
      <c r="W8" s="96"/>
      <c r="X8" s="96"/>
    </row>
    <row r="9" spans="7:24" ht="15.75" thickBot="1">
      <c r="G9" s="95"/>
      <c r="W9" s="96"/>
      <c r="X9" s="96"/>
    </row>
    <row r="10" spans="1:24" ht="16.5" thickBot="1">
      <c r="A10" s="23" t="s">
        <v>71</v>
      </c>
      <c r="B10" s="31" t="s">
        <v>66</v>
      </c>
      <c r="C10" s="81" t="s">
        <v>13</v>
      </c>
      <c r="D10" s="32"/>
      <c r="E10" s="33"/>
      <c r="F10" s="34"/>
      <c r="G10" s="35"/>
      <c r="H10" s="32"/>
      <c r="I10" s="36"/>
      <c r="J10" s="37"/>
      <c r="W10" s="96"/>
      <c r="X10" s="96"/>
    </row>
    <row r="11" spans="1:24" ht="15.75">
      <c r="A11" s="1">
        <v>1</v>
      </c>
      <c r="B11" s="97" t="s">
        <v>62</v>
      </c>
      <c r="C11" s="98" t="s">
        <v>40</v>
      </c>
      <c r="D11" s="55">
        <v>1</v>
      </c>
      <c r="E11" s="56" t="s">
        <v>6</v>
      </c>
      <c r="F11" s="238"/>
      <c r="G11" s="18">
        <v>0.21</v>
      </c>
      <c r="H11" s="99">
        <f>ROUND(D11*F11,2)</f>
        <v>0</v>
      </c>
      <c r="I11" s="100">
        <f>ROUND(H11*0.21,2)</f>
        <v>0</v>
      </c>
      <c r="J11" s="101">
        <f>ROUND(I11+H11,2)</f>
        <v>0</v>
      </c>
      <c r="W11" s="96"/>
      <c r="X11" s="96"/>
    </row>
    <row r="12" spans="1:24" ht="16.5" thickBot="1">
      <c r="A12" s="30">
        <v>2</v>
      </c>
      <c r="B12" s="102" t="s">
        <v>65</v>
      </c>
      <c r="C12" s="166" t="s">
        <v>116</v>
      </c>
      <c r="D12" s="58">
        <v>1</v>
      </c>
      <c r="E12" s="59" t="s">
        <v>6</v>
      </c>
      <c r="F12" s="238"/>
      <c r="G12" s="44">
        <v>0.21</v>
      </c>
      <c r="H12" s="103">
        <f>ROUND(D12*F12,2)</f>
        <v>0</v>
      </c>
      <c r="I12" s="103">
        <f>ROUND(H12*0.21,2)</f>
        <v>0</v>
      </c>
      <c r="J12" s="104">
        <f>ROUND(I12+H12,2)</f>
        <v>0</v>
      </c>
      <c r="W12" s="96"/>
      <c r="X12" s="96"/>
    </row>
    <row r="13" spans="1:24" ht="15.75" thickBot="1">
      <c r="A13" s="282" t="s">
        <v>1</v>
      </c>
      <c r="B13" s="283"/>
      <c r="C13" s="283"/>
      <c r="D13" s="283"/>
      <c r="E13" s="283"/>
      <c r="F13" s="283"/>
      <c r="G13" s="284"/>
      <c r="H13" s="105">
        <f>SUM(H11:H12)</f>
        <v>0</v>
      </c>
      <c r="I13" s="106">
        <f>SUM(I11:I12)</f>
        <v>0</v>
      </c>
      <c r="J13" s="107">
        <f>SUM(J11:J12)</f>
        <v>0</v>
      </c>
      <c r="W13" s="96"/>
      <c r="X13" s="96"/>
    </row>
    <row r="14" spans="1:24" ht="15.75" thickBot="1">
      <c r="A14" s="10"/>
      <c r="B14" s="10"/>
      <c r="C14" s="10"/>
      <c r="D14" s="10"/>
      <c r="E14" s="10"/>
      <c r="F14" s="10"/>
      <c r="G14" s="10"/>
      <c r="H14" s="108"/>
      <c r="I14" s="108"/>
      <c r="J14" s="109"/>
      <c r="W14" s="96"/>
      <c r="X14" s="96"/>
    </row>
    <row r="15" spans="1:24" ht="16.5" thickBot="1">
      <c r="A15" s="23" t="s">
        <v>61</v>
      </c>
      <c r="B15" s="31" t="s">
        <v>66</v>
      </c>
      <c r="C15" s="81" t="s">
        <v>11</v>
      </c>
      <c r="D15" s="32"/>
      <c r="E15" s="33"/>
      <c r="F15" s="34"/>
      <c r="G15" s="35"/>
      <c r="H15" s="32"/>
      <c r="I15" s="36"/>
      <c r="J15" s="37"/>
      <c r="W15" s="96"/>
      <c r="X15" s="96"/>
    </row>
    <row r="16" spans="1:24" ht="15.75">
      <c r="A16" s="1">
        <v>3</v>
      </c>
      <c r="B16" s="110" t="s">
        <v>62</v>
      </c>
      <c r="C16" s="111" t="s">
        <v>40</v>
      </c>
      <c r="D16" s="3">
        <v>1</v>
      </c>
      <c r="E16" s="7" t="s">
        <v>6</v>
      </c>
      <c r="F16" s="238"/>
      <c r="G16" s="21">
        <v>0.21</v>
      </c>
      <c r="H16" s="112">
        <f>ROUND(D16*F16,2)</f>
        <v>0</v>
      </c>
      <c r="I16" s="113">
        <f aca="true" t="shared" si="0" ref="I16:I17">ROUND(H16*0.21,2)</f>
        <v>0</v>
      </c>
      <c r="J16" s="114">
        <f aca="true" t="shared" si="1" ref="J16:J17">ROUND(I16+H16,2)</f>
        <v>0</v>
      </c>
      <c r="W16" s="96"/>
      <c r="X16" s="96"/>
    </row>
    <row r="17" spans="1:24" ht="16.5" thickBot="1">
      <c r="A17" s="30">
        <v>4</v>
      </c>
      <c r="B17" s="115" t="s">
        <v>65</v>
      </c>
      <c r="C17" s="167" t="s">
        <v>116</v>
      </c>
      <c r="D17" s="58">
        <v>1</v>
      </c>
      <c r="E17" s="59" t="s">
        <v>6</v>
      </c>
      <c r="F17" s="238"/>
      <c r="G17" s="44">
        <v>0.21</v>
      </c>
      <c r="H17" s="116">
        <f>ROUND(D17*F17,2)</f>
        <v>0</v>
      </c>
      <c r="I17" s="117">
        <f t="shared" si="0"/>
        <v>0</v>
      </c>
      <c r="J17" s="118">
        <f t="shared" si="1"/>
        <v>0</v>
      </c>
      <c r="W17" s="96"/>
      <c r="X17" s="96"/>
    </row>
    <row r="18" spans="1:24" ht="15.75" thickBot="1">
      <c r="A18" s="282" t="s">
        <v>1</v>
      </c>
      <c r="B18" s="283"/>
      <c r="C18" s="283"/>
      <c r="D18" s="283"/>
      <c r="E18" s="283"/>
      <c r="F18" s="283"/>
      <c r="G18" s="284"/>
      <c r="H18" s="105">
        <f>SUM(H16:H17)</f>
        <v>0</v>
      </c>
      <c r="I18" s="106">
        <f>SUM(I16:I17)</f>
        <v>0</v>
      </c>
      <c r="J18" s="107">
        <f>SUM(J16:J17)</f>
        <v>0</v>
      </c>
      <c r="W18" s="96"/>
      <c r="X18" s="96"/>
    </row>
    <row r="19" spans="4:5" ht="15.75" thickBot="1">
      <c r="D19" s="4"/>
      <c r="E19" s="4"/>
    </row>
    <row r="20" spans="1:10" ht="16.5" thickBot="1">
      <c r="A20" s="23" t="s">
        <v>61</v>
      </c>
      <c r="B20" s="24" t="s">
        <v>66</v>
      </c>
      <c r="C20" s="82" t="s">
        <v>23</v>
      </c>
      <c r="D20" s="38"/>
      <c r="E20" s="39"/>
      <c r="F20" s="34"/>
      <c r="G20" s="35"/>
      <c r="H20" s="40"/>
      <c r="I20" s="41"/>
      <c r="J20" s="42"/>
    </row>
    <row r="21" spans="1:10" ht="16.5" thickBot="1">
      <c r="A21" s="60">
        <v>5</v>
      </c>
      <c r="B21" s="119" t="s">
        <v>30</v>
      </c>
      <c r="C21" s="120" t="s">
        <v>59</v>
      </c>
      <c r="D21" s="25">
        <v>4</v>
      </c>
      <c r="E21" s="28" t="s">
        <v>6</v>
      </c>
      <c r="F21" s="238"/>
      <c r="G21" s="27">
        <v>0.21</v>
      </c>
      <c r="H21" s="113">
        <f>ROUND(D21*F21,2)</f>
        <v>0</v>
      </c>
      <c r="I21" s="113">
        <f>ROUND(H21*0.21,2)</f>
        <v>0</v>
      </c>
      <c r="J21" s="121">
        <f>ROUND(I21+H21,2)</f>
        <v>0</v>
      </c>
    </row>
    <row r="22" spans="1:10" ht="15.75" thickBot="1">
      <c r="A22" s="282" t="s">
        <v>1</v>
      </c>
      <c r="B22" s="283"/>
      <c r="C22" s="283"/>
      <c r="D22" s="283"/>
      <c r="E22" s="283"/>
      <c r="F22" s="283"/>
      <c r="G22" s="284"/>
      <c r="H22" s="105">
        <f>SUM(H21:H21)</f>
        <v>0</v>
      </c>
      <c r="I22" s="106">
        <f>SUM(I21:I21)</f>
        <v>0</v>
      </c>
      <c r="J22" s="107">
        <f>SUM(J21:J21)</f>
        <v>0</v>
      </c>
    </row>
    <row r="23" spans="1:10" ht="15.75" thickBot="1">
      <c r="A23" s="10"/>
      <c r="B23" s="10"/>
      <c r="C23" s="10"/>
      <c r="D23" s="10"/>
      <c r="E23" s="10"/>
      <c r="F23" s="10"/>
      <c r="G23" s="10"/>
      <c r="H23" s="122"/>
      <c r="I23" s="122"/>
      <c r="J23" s="109"/>
    </row>
    <row r="24" spans="1:10" ht="16.5" thickBot="1">
      <c r="A24" s="23" t="s">
        <v>61</v>
      </c>
      <c r="B24" s="24" t="s">
        <v>66</v>
      </c>
      <c r="C24" s="82" t="s">
        <v>114</v>
      </c>
      <c r="D24" s="38"/>
      <c r="E24" s="39"/>
      <c r="F24" s="34"/>
      <c r="G24" s="35"/>
      <c r="H24" s="40"/>
      <c r="I24" s="41"/>
      <c r="J24" s="42"/>
    </row>
    <row r="25" spans="1:10" ht="16.5" customHeight="1">
      <c r="A25" s="1">
        <v>6</v>
      </c>
      <c r="B25" s="110" t="s">
        <v>32</v>
      </c>
      <c r="C25" s="123" t="s">
        <v>56</v>
      </c>
      <c r="D25" s="16">
        <v>1</v>
      </c>
      <c r="E25" s="17" t="s">
        <v>6</v>
      </c>
      <c r="F25" s="238"/>
      <c r="G25" s="18">
        <v>0.21</v>
      </c>
      <c r="H25" s="113">
        <f aca="true" t="shared" si="2" ref="H25:H26">ROUND(D25*F25,2)</f>
        <v>0</v>
      </c>
      <c r="I25" s="124">
        <f aca="true" t="shared" si="3" ref="I25:I26">ROUND(H25*0.21,2)</f>
        <v>0</v>
      </c>
      <c r="J25" s="121">
        <f aca="true" t="shared" si="4" ref="J25:J26">ROUND(I25+H25,2)</f>
        <v>0</v>
      </c>
    </row>
    <row r="26" spans="1:10" ht="16.5" thickBot="1">
      <c r="A26" s="60">
        <v>7</v>
      </c>
      <c r="B26" s="119" t="s">
        <v>30</v>
      </c>
      <c r="C26" s="120" t="s">
        <v>59</v>
      </c>
      <c r="D26" s="25">
        <v>2</v>
      </c>
      <c r="E26" s="28" t="s">
        <v>6</v>
      </c>
      <c r="F26" s="238"/>
      <c r="G26" s="27">
        <v>0.21</v>
      </c>
      <c r="H26" s="113">
        <f t="shared" si="2"/>
        <v>0</v>
      </c>
      <c r="I26" s="113">
        <f t="shared" si="3"/>
        <v>0</v>
      </c>
      <c r="J26" s="121">
        <f t="shared" si="4"/>
        <v>0</v>
      </c>
    </row>
    <row r="27" spans="1:10" ht="15.75" thickBot="1">
      <c r="A27" s="282" t="s">
        <v>1</v>
      </c>
      <c r="B27" s="283"/>
      <c r="C27" s="283"/>
      <c r="D27" s="283"/>
      <c r="E27" s="283"/>
      <c r="F27" s="283"/>
      <c r="G27" s="284"/>
      <c r="H27" s="105">
        <f>SUM(H25:H26)</f>
        <v>0</v>
      </c>
      <c r="I27" s="106">
        <f>SUM(I25:I26)</f>
        <v>0</v>
      </c>
      <c r="J27" s="107">
        <f>SUM(J25:J26)</f>
        <v>0</v>
      </c>
    </row>
    <row r="28" spans="1:10" ht="15.75" thickBot="1">
      <c r="A28" s="10"/>
      <c r="B28" s="10"/>
      <c r="C28" s="10"/>
      <c r="D28" s="10"/>
      <c r="E28" s="10"/>
      <c r="F28" s="10"/>
      <c r="G28" s="10"/>
      <c r="H28" s="122"/>
      <c r="I28" s="122"/>
      <c r="J28" s="109"/>
    </row>
    <row r="29" spans="1:10" ht="16.5" customHeight="1" thickBot="1">
      <c r="A29" s="23" t="s">
        <v>61</v>
      </c>
      <c r="B29" s="24" t="s">
        <v>66</v>
      </c>
      <c r="C29" s="83" t="s">
        <v>115</v>
      </c>
      <c r="D29" s="38"/>
      <c r="E29" s="39"/>
      <c r="F29" s="34"/>
      <c r="G29" s="35"/>
      <c r="H29" s="32"/>
      <c r="I29" s="36"/>
      <c r="J29" s="37"/>
    </row>
    <row r="30" spans="1:10" ht="16.5" customHeight="1">
      <c r="A30" s="1">
        <v>8</v>
      </c>
      <c r="B30" s="110" t="s">
        <v>32</v>
      </c>
      <c r="C30" s="123" t="s">
        <v>56</v>
      </c>
      <c r="D30" s="25">
        <v>2</v>
      </c>
      <c r="E30" s="26" t="s">
        <v>6</v>
      </c>
      <c r="F30" s="238"/>
      <c r="G30" s="27">
        <v>0.21</v>
      </c>
      <c r="H30" s="113">
        <f aca="true" t="shared" si="5" ref="H30:H42">ROUND(D30*F30,2)</f>
        <v>0</v>
      </c>
      <c r="I30" s="124">
        <f aca="true" t="shared" si="6" ref="I30:I42">ROUND(H30*0.21,2)</f>
        <v>0</v>
      </c>
      <c r="J30" s="121">
        <f aca="true" t="shared" si="7" ref="J30:J41">ROUND(I30+H30,2)</f>
        <v>0</v>
      </c>
    </row>
    <row r="31" spans="1:10" ht="16.5" customHeight="1">
      <c r="A31" s="2">
        <v>9</v>
      </c>
      <c r="B31" s="125" t="s">
        <v>31</v>
      </c>
      <c r="C31" s="111" t="s">
        <v>57</v>
      </c>
      <c r="D31" s="5">
        <v>2</v>
      </c>
      <c r="E31" s="6" t="s">
        <v>6</v>
      </c>
      <c r="F31" s="238"/>
      <c r="G31" s="9">
        <v>0.21</v>
      </c>
      <c r="H31" s="117">
        <f t="shared" si="5"/>
        <v>0</v>
      </c>
      <c r="I31" s="126">
        <f t="shared" si="6"/>
        <v>0</v>
      </c>
      <c r="J31" s="121">
        <f t="shared" si="7"/>
        <v>0</v>
      </c>
    </row>
    <row r="32" spans="1:10" ht="16.5" customHeight="1">
      <c r="A32" s="2">
        <v>10</v>
      </c>
      <c r="B32" s="125" t="s">
        <v>33</v>
      </c>
      <c r="C32" s="111" t="s">
        <v>35</v>
      </c>
      <c r="D32" s="5">
        <v>1</v>
      </c>
      <c r="E32" s="6" t="s">
        <v>6</v>
      </c>
      <c r="F32" s="238"/>
      <c r="G32" s="9">
        <v>0.21</v>
      </c>
      <c r="H32" s="117">
        <f t="shared" si="5"/>
        <v>0</v>
      </c>
      <c r="I32" s="126">
        <f t="shared" si="6"/>
        <v>0</v>
      </c>
      <c r="J32" s="121">
        <f t="shared" si="7"/>
        <v>0</v>
      </c>
    </row>
    <row r="33" spans="1:10" ht="16.5" customHeight="1">
      <c r="A33" s="2">
        <v>11</v>
      </c>
      <c r="B33" s="125" t="s">
        <v>34</v>
      </c>
      <c r="C33" s="111" t="s">
        <v>36</v>
      </c>
      <c r="D33" s="5">
        <v>1</v>
      </c>
      <c r="E33" s="6" t="s">
        <v>6</v>
      </c>
      <c r="F33" s="238"/>
      <c r="G33" s="9">
        <v>0.21</v>
      </c>
      <c r="H33" s="117">
        <f t="shared" si="5"/>
        <v>0</v>
      </c>
      <c r="I33" s="126">
        <f t="shared" si="6"/>
        <v>0</v>
      </c>
      <c r="J33" s="121">
        <f t="shared" si="7"/>
        <v>0</v>
      </c>
    </row>
    <row r="34" spans="1:10" ht="16.5" customHeight="1">
      <c r="A34" s="13">
        <v>12</v>
      </c>
      <c r="B34" s="127" t="s">
        <v>37</v>
      </c>
      <c r="C34" s="128" t="s">
        <v>54</v>
      </c>
      <c r="D34" s="5">
        <v>2</v>
      </c>
      <c r="E34" s="6" t="s">
        <v>6</v>
      </c>
      <c r="F34" s="238"/>
      <c r="G34" s="9">
        <v>0.21</v>
      </c>
      <c r="H34" s="117">
        <f t="shared" si="5"/>
        <v>0</v>
      </c>
      <c r="I34" s="126">
        <f t="shared" si="6"/>
        <v>0</v>
      </c>
      <c r="J34" s="121">
        <f t="shared" si="7"/>
        <v>0</v>
      </c>
    </row>
    <row r="35" spans="1:10" ht="16.5" customHeight="1">
      <c r="A35" s="13">
        <v>13</v>
      </c>
      <c r="B35" s="127" t="s">
        <v>38</v>
      </c>
      <c r="C35" s="128" t="s">
        <v>51</v>
      </c>
      <c r="D35" s="5">
        <v>2</v>
      </c>
      <c r="E35" s="6" t="s">
        <v>6</v>
      </c>
      <c r="F35" s="238"/>
      <c r="G35" s="9">
        <v>0.21</v>
      </c>
      <c r="H35" s="117">
        <f t="shared" si="5"/>
        <v>0</v>
      </c>
      <c r="I35" s="126">
        <f t="shared" si="6"/>
        <v>0</v>
      </c>
      <c r="J35" s="121">
        <f t="shared" si="7"/>
        <v>0</v>
      </c>
    </row>
    <row r="36" spans="1:10" ht="16.5" customHeight="1">
      <c r="A36" s="2">
        <v>14</v>
      </c>
      <c r="B36" s="125" t="s">
        <v>39</v>
      </c>
      <c r="C36" s="111" t="s">
        <v>47</v>
      </c>
      <c r="D36" s="14">
        <v>1</v>
      </c>
      <c r="E36" s="22" t="s">
        <v>6</v>
      </c>
      <c r="F36" s="238"/>
      <c r="G36" s="9">
        <v>0.21</v>
      </c>
      <c r="H36" s="117">
        <f t="shared" si="5"/>
        <v>0</v>
      </c>
      <c r="I36" s="126">
        <f t="shared" si="6"/>
        <v>0</v>
      </c>
      <c r="J36" s="121">
        <f t="shared" si="7"/>
        <v>0</v>
      </c>
    </row>
    <row r="37" spans="1:10" ht="16.5" customHeight="1">
      <c r="A37" s="2">
        <v>15</v>
      </c>
      <c r="B37" s="129" t="s">
        <v>92</v>
      </c>
      <c r="C37" s="123" t="s">
        <v>93</v>
      </c>
      <c r="D37" s="19">
        <v>2</v>
      </c>
      <c r="E37" s="22" t="s">
        <v>6</v>
      </c>
      <c r="F37" s="238"/>
      <c r="G37" s="9">
        <v>0.21</v>
      </c>
      <c r="H37" s="117">
        <f t="shared" si="5"/>
        <v>0</v>
      </c>
      <c r="I37" s="126">
        <f t="shared" si="6"/>
        <v>0</v>
      </c>
      <c r="J37" s="121">
        <f t="shared" si="7"/>
        <v>0</v>
      </c>
    </row>
    <row r="38" spans="1:15" ht="16.5" customHeight="1">
      <c r="A38" s="13">
        <v>16</v>
      </c>
      <c r="B38" s="129" t="s">
        <v>107</v>
      </c>
      <c r="C38" s="123" t="s">
        <v>109</v>
      </c>
      <c r="D38" s="19">
        <v>1</v>
      </c>
      <c r="E38" s="22" t="s">
        <v>6</v>
      </c>
      <c r="F38" s="238"/>
      <c r="G38" s="9">
        <v>0.21</v>
      </c>
      <c r="H38" s="117">
        <f t="shared" si="5"/>
        <v>0</v>
      </c>
      <c r="I38" s="126">
        <f t="shared" si="6"/>
        <v>0</v>
      </c>
      <c r="J38" s="121">
        <f t="shared" si="7"/>
        <v>0</v>
      </c>
      <c r="O38" s="95" t="s">
        <v>106</v>
      </c>
    </row>
    <row r="39" spans="1:10" ht="16.5" customHeight="1">
      <c r="A39" s="2">
        <v>17</v>
      </c>
      <c r="B39" s="129" t="s">
        <v>64</v>
      </c>
      <c r="C39" s="123" t="s">
        <v>120</v>
      </c>
      <c r="D39" s="19">
        <v>1</v>
      </c>
      <c r="E39" s="22" t="s">
        <v>6</v>
      </c>
      <c r="F39" s="238"/>
      <c r="G39" s="9">
        <v>0.21</v>
      </c>
      <c r="H39" s="117">
        <f t="shared" si="5"/>
        <v>0</v>
      </c>
      <c r="I39" s="126">
        <f t="shared" si="6"/>
        <v>0</v>
      </c>
      <c r="J39" s="121">
        <f t="shared" si="7"/>
        <v>0</v>
      </c>
    </row>
    <row r="40" spans="1:10" ht="16.5" customHeight="1">
      <c r="A40" s="2">
        <v>18</v>
      </c>
      <c r="B40" s="129" t="s">
        <v>63</v>
      </c>
      <c r="C40" s="111" t="s">
        <v>123</v>
      </c>
      <c r="D40" s="14">
        <v>2</v>
      </c>
      <c r="E40" s="22" t="s">
        <v>6</v>
      </c>
      <c r="F40" s="238"/>
      <c r="G40" s="9">
        <v>0.21</v>
      </c>
      <c r="H40" s="117">
        <f t="shared" si="5"/>
        <v>0</v>
      </c>
      <c r="I40" s="126">
        <f t="shared" si="6"/>
        <v>0</v>
      </c>
      <c r="J40" s="121">
        <f t="shared" si="7"/>
        <v>0</v>
      </c>
    </row>
    <row r="41" spans="1:10" ht="16.5" customHeight="1">
      <c r="A41" s="13">
        <v>19</v>
      </c>
      <c r="B41" s="129" t="s">
        <v>62</v>
      </c>
      <c r="C41" s="111" t="s">
        <v>40</v>
      </c>
      <c r="D41" s="14">
        <v>2</v>
      </c>
      <c r="E41" s="22" t="s">
        <v>6</v>
      </c>
      <c r="F41" s="238"/>
      <c r="G41" s="8">
        <v>0.21</v>
      </c>
      <c r="H41" s="117">
        <f t="shared" si="5"/>
        <v>0</v>
      </c>
      <c r="I41" s="126">
        <f t="shared" si="6"/>
        <v>0</v>
      </c>
      <c r="J41" s="121">
        <f t="shared" si="7"/>
        <v>0</v>
      </c>
    </row>
    <row r="42" spans="1:10" ht="16.5" customHeight="1" thickBot="1">
      <c r="A42" s="2">
        <v>20</v>
      </c>
      <c r="B42" s="125" t="s">
        <v>41</v>
      </c>
      <c r="C42" s="130" t="s">
        <v>44</v>
      </c>
      <c r="D42" s="5">
        <v>2</v>
      </c>
      <c r="E42" s="15" t="s">
        <v>6</v>
      </c>
      <c r="F42" s="238"/>
      <c r="G42" s="27">
        <v>0.21</v>
      </c>
      <c r="H42" s="113">
        <f t="shared" si="5"/>
        <v>0</v>
      </c>
      <c r="I42" s="124">
        <f t="shared" si="6"/>
        <v>0</v>
      </c>
      <c r="J42" s="121">
        <f aca="true" t="shared" si="8" ref="J42">I42+H42</f>
        <v>0</v>
      </c>
    </row>
    <row r="43" spans="1:10" ht="15.75" thickBot="1">
      <c r="A43" s="282" t="s">
        <v>1</v>
      </c>
      <c r="B43" s="283"/>
      <c r="C43" s="283"/>
      <c r="D43" s="283"/>
      <c r="E43" s="283"/>
      <c r="F43" s="283"/>
      <c r="G43" s="284"/>
      <c r="H43" s="105">
        <f>SUM(H30:H42)</f>
        <v>0</v>
      </c>
      <c r="I43" s="106">
        <f>SUM(I30:I42)</f>
        <v>0</v>
      </c>
      <c r="J43" s="107">
        <f>SUM(J30:J42)</f>
        <v>0</v>
      </c>
    </row>
    <row r="44" spans="4:5" ht="15.75" thickBot="1">
      <c r="D44" s="4"/>
      <c r="E44" s="4"/>
    </row>
    <row r="45" spans="1:10" ht="16.5" thickBot="1">
      <c r="A45" s="70" t="s">
        <v>61</v>
      </c>
      <c r="B45" s="87" t="s">
        <v>66</v>
      </c>
      <c r="C45" s="88" t="s">
        <v>14</v>
      </c>
      <c r="D45" s="89"/>
      <c r="E45" s="90"/>
      <c r="F45" s="91"/>
      <c r="G45" s="66"/>
      <c r="H45" s="92"/>
      <c r="I45" s="93"/>
      <c r="J45" s="94"/>
    </row>
    <row r="46" spans="1:10" ht="15.75">
      <c r="A46" s="43">
        <v>21</v>
      </c>
      <c r="B46" s="131" t="s">
        <v>42</v>
      </c>
      <c r="C46" s="132" t="s">
        <v>43</v>
      </c>
      <c r="D46" s="77">
        <v>1</v>
      </c>
      <c r="E46" s="17" t="s">
        <v>6</v>
      </c>
      <c r="F46" s="245"/>
      <c r="G46" s="18">
        <v>0.21</v>
      </c>
      <c r="H46" s="133">
        <f aca="true" t="shared" si="9" ref="H46:H55">ROUND(D46*F46,2)</f>
        <v>0</v>
      </c>
      <c r="I46" s="134">
        <f aca="true" t="shared" si="10" ref="I46:I55">ROUND(H46*0.21,2)</f>
        <v>0</v>
      </c>
      <c r="J46" s="135">
        <f aca="true" t="shared" si="11" ref="J46:J55">ROUND(I46+H46,2)</f>
        <v>0</v>
      </c>
    </row>
    <row r="47" spans="1:10" ht="15.75">
      <c r="A47" s="1">
        <v>22</v>
      </c>
      <c r="B47" s="125" t="s">
        <v>33</v>
      </c>
      <c r="C47" s="130" t="s">
        <v>35</v>
      </c>
      <c r="D47" s="5">
        <v>1</v>
      </c>
      <c r="E47" s="15" t="s">
        <v>6</v>
      </c>
      <c r="F47" s="246"/>
      <c r="G47" s="8">
        <v>0.21</v>
      </c>
      <c r="H47" s="136">
        <f t="shared" si="9"/>
        <v>0</v>
      </c>
      <c r="I47" s="124">
        <f t="shared" si="10"/>
        <v>0</v>
      </c>
      <c r="J47" s="121">
        <f t="shared" si="11"/>
        <v>0</v>
      </c>
    </row>
    <row r="48" spans="1:10" ht="15.75">
      <c r="A48" s="1">
        <v>23</v>
      </c>
      <c r="B48" s="125" t="s">
        <v>37</v>
      </c>
      <c r="C48" s="137" t="s">
        <v>54</v>
      </c>
      <c r="D48" s="5">
        <v>1</v>
      </c>
      <c r="E48" s="15" t="s">
        <v>6</v>
      </c>
      <c r="F48" s="246"/>
      <c r="G48" s="8">
        <v>0.21</v>
      </c>
      <c r="H48" s="136">
        <f t="shared" si="9"/>
        <v>0</v>
      </c>
      <c r="I48" s="124">
        <f t="shared" si="10"/>
        <v>0</v>
      </c>
      <c r="J48" s="121">
        <f t="shared" si="11"/>
        <v>0</v>
      </c>
    </row>
    <row r="49" spans="1:10" ht="15.75">
      <c r="A49" s="1">
        <v>24</v>
      </c>
      <c r="B49" s="125" t="s">
        <v>41</v>
      </c>
      <c r="C49" s="130" t="s">
        <v>44</v>
      </c>
      <c r="D49" s="5">
        <v>1</v>
      </c>
      <c r="E49" s="15" t="s">
        <v>6</v>
      </c>
      <c r="F49" s="246"/>
      <c r="G49" s="8">
        <v>0.21</v>
      </c>
      <c r="H49" s="136">
        <f t="shared" si="9"/>
        <v>0</v>
      </c>
      <c r="I49" s="124">
        <f t="shared" si="10"/>
        <v>0</v>
      </c>
      <c r="J49" s="121">
        <f t="shared" si="11"/>
        <v>0</v>
      </c>
    </row>
    <row r="50" spans="1:10" ht="15.75">
      <c r="A50" s="1">
        <v>25</v>
      </c>
      <c r="B50" s="125" t="s">
        <v>39</v>
      </c>
      <c r="C50" s="130" t="s">
        <v>48</v>
      </c>
      <c r="D50" s="5">
        <v>1</v>
      </c>
      <c r="E50" s="15" t="s">
        <v>6</v>
      </c>
      <c r="F50" s="246"/>
      <c r="G50" s="8">
        <v>0.21</v>
      </c>
      <c r="H50" s="136">
        <f t="shared" si="9"/>
        <v>0</v>
      </c>
      <c r="I50" s="124">
        <f t="shared" si="10"/>
        <v>0</v>
      </c>
      <c r="J50" s="121">
        <f t="shared" si="11"/>
        <v>0</v>
      </c>
    </row>
    <row r="51" spans="1:10" ht="15.75">
      <c r="A51" s="1">
        <v>26</v>
      </c>
      <c r="B51" s="125" t="s">
        <v>107</v>
      </c>
      <c r="C51" s="130" t="s">
        <v>109</v>
      </c>
      <c r="D51" s="5">
        <v>1</v>
      </c>
      <c r="E51" s="15" t="s">
        <v>6</v>
      </c>
      <c r="F51" s="246"/>
      <c r="G51" s="8">
        <v>0.21</v>
      </c>
      <c r="H51" s="136">
        <f t="shared" si="9"/>
        <v>0</v>
      </c>
      <c r="I51" s="124">
        <f t="shared" si="10"/>
        <v>0</v>
      </c>
      <c r="J51" s="121">
        <f t="shared" si="11"/>
        <v>0</v>
      </c>
    </row>
    <row r="52" spans="1:10" ht="17.25" customHeight="1">
      <c r="A52" s="1">
        <v>27</v>
      </c>
      <c r="B52" s="125" t="s">
        <v>38</v>
      </c>
      <c r="C52" s="111" t="s">
        <v>51</v>
      </c>
      <c r="D52" s="5">
        <v>1</v>
      </c>
      <c r="E52" s="15" t="s">
        <v>6</v>
      </c>
      <c r="F52" s="246"/>
      <c r="G52" s="8">
        <v>0.21</v>
      </c>
      <c r="H52" s="136">
        <f t="shared" si="9"/>
        <v>0</v>
      </c>
      <c r="I52" s="124">
        <f t="shared" si="10"/>
        <v>0</v>
      </c>
      <c r="J52" s="121">
        <f t="shared" si="11"/>
        <v>0</v>
      </c>
    </row>
    <row r="53" spans="1:10" ht="15.75">
      <c r="A53" s="1">
        <v>28</v>
      </c>
      <c r="B53" s="125" t="s">
        <v>64</v>
      </c>
      <c r="C53" s="123" t="s">
        <v>120</v>
      </c>
      <c r="D53" s="5">
        <v>1</v>
      </c>
      <c r="E53" s="28" t="s">
        <v>6</v>
      </c>
      <c r="F53" s="246"/>
      <c r="G53" s="8">
        <v>0.21</v>
      </c>
      <c r="H53" s="136">
        <f t="shared" si="9"/>
        <v>0</v>
      </c>
      <c r="I53" s="124">
        <f t="shared" si="10"/>
        <v>0</v>
      </c>
      <c r="J53" s="121">
        <f t="shared" si="11"/>
        <v>0</v>
      </c>
    </row>
    <row r="54" spans="1:10" ht="16.5" customHeight="1">
      <c r="A54" s="1">
        <v>29</v>
      </c>
      <c r="B54" s="125" t="s">
        <v>63</v>
      </c>
      <c r="C54" s="111" t="s">
        <v>123</v>
      </c>
      <c r="D54" s="5">
        <v>1</v>
      </c>
      <c r="E54" s="29" t="s">
        <v>6</v>
      </c>
      <c r="F54" s="246"/>
      <c r="G54" s="8">
        <v>0.21</v>
      </c>
      <c r="H54" s="136">
        <f t="shared" si="9"/>
        <v>0</v>
      </c>
      <c r="I54" s="124">
        <f t="shared" si="10"/>
        <v>0</v>
      </c>
      <c r="J54" s="121">
        <f t="shared" si="11"/>
        <v>0</v>
      </c>
    </row>
    <row r="55" spans="1:17" ht="16.5" thickBot="1">
      <c r="A55" s="1">
        <v>30</v>
      </c>
      <c r="B55" s="138" t="s">
        <v>62</v>
      </c>
      <c r="C55" s="139" t="s">
        <v>40</v>
      </c>
      <c r="D55" s="67">
        <v>1</v>
      </c>
      <c r="E55" s="76" t="s">
        <v>6</v>
      </c>
      <c r="F55" s="247"/>
      <c r="G55" s="80">
        <v>0.21</v>
      </c>
      <c r="H55" s="140">
        <f t="shared" si="9"/>
        <v>0</v>
      </c>
      <c r="I55" s="141">
        <f t="shared" si="10"/>
        <v>0</v>
      </c>
      <c r="J55" s="104">
        <f t="shared" si="11"/>
        <v>0</v>
      </c>
      <c r="O55" s="142"/>
      <c r="P55" s="142"/>
      <c r="Q55" s="142"/>
    </row>
    <row r="56" spans="1:17" ht="15.75" thickBot="1">
      <c r="A56" s="285" t="s">
        <v>1</v>
      </c>
      <c r="B56" s="286"/>
      <c r="C56" s="286"/>
      <c r="D56" s="286"/>
      <c r="E56" s="286"/>
      <c r="F56" s="286"/>
      <c r="G56" s="287"/>
      <c r="H56" s="143">
        <f>SUM(H46:H55)</f>
        <v>0</v>
      </c>
      <c r="I56" s="144">
        <f>SUM(I46:I55)</f>
        <v>0</v>
      </c>
      <c r="J56" s="145">
        <f>SUM(J46:J55)</f>
        <v>0</v>
      </c>
      <c r="O56" s="142"/>
      <c r="P56" s="142"/>
      <c r="Q56" s="142"/>
    </row>
    <row r="57" spans="1:17" ht="15.75" thickBot="1">
      <c r="A57" s="146"/>
      <c r="B57" s="146"/>
      <c r="C57" s="146"/>
      <c r="D57" s="146"/>
      <c r="E57" s="146"/>
      <c r="F57" s="146"/>
      <c r="G57" s="11"/>
      <c r="H57" s="146"/>
      <c r="I57" s="146"/>
      <c r="J57" s="146"/>
      <c r="O57" s="142"/>
      <c r="P57" s="142"/>
      <c r="Q57" s="142"/>
    </row>
    <row r="58" spans="1:17" ht="16.5" thickBot="1">
      <c r="A58" s="23" t="s">
        <v>61</v>
      </c>
      <c r="B58" s="24" t="s">
        <v>66</v>
      </c>
      <c r="C58" s="83" t="s">
        <v>15</v>
      </c>
      <c r="D58" s="38"/>
      <c r="E58" s="39"/>
      <c r="F58" s="34"/>
      <c r="G58" s="35"/>
      <c r="H58" s="32"/>
      <c r="I58" s="36"/>
      <c r="J58" s="37"/>
      <c r="O58" s="142"/>
      <c r="P58" s="142"/>
      <c r="Q58" s="142"/>
    </row>
    <row r="59" spans="1:17" ht="15.75">
      <c r="A59" s="30">
        <v>31</v>
      </c>
      <c r="B59" s="125" t="s">
        <v>33</v>
      </c>
      <c r="C59" s="130" t="s">
        <v>35</v>
      </c>
      <c r="D59" s="5">
        <v>1</v>
      </c>
      <c r="E59" s="6" t="s">
        <v>6</v>
      </c>
      <c r="F59" s="238"/>
      <c r="G59" s="9">
        <v>0.21</v>
      </c>
      <c r="H59" s="117">
        <f aca="true" t="shared" si="12" ref="H59:H71">ROUND(D59*F59,2)</f>
        <v>0</v>
      </c>
      <c r="I59" s="126">
        <f aca="true" t="shared" si="13" ref="I59:I71">ROUND(H59*0.21,2)</f>
        <v>0</v>
      </c>
      <c r="J59" s="147">
        <f aca="true" t="shared" si="14" ref="J59:J71">ROUND(I59+H59,2)</f>
        <v>0</v>
      </c>
      <c r="O59" s="142"/>
      <c r="P59" s="142"/>
      <c r="Q59" s="142"/>
    </row>
    <row r="60" spans="1:17" ht="15.75">
      <c r="A60" s="30">
        <v>32</v>
      </c>
      <c r="B60" s="125" t="s">
        <v>34</v>
      </c>
      <c r="C60" s="130" t="s">
        <v>36</v>
      </c>
      <c r="D60" s="14">
        <v>1</v>
      </c>
      <c r="E60" s="15" t="s">
        <v>6</v>
      </c>
      <c r="F60" s="238"/>
      <c r="G60" s="9">
        <v>0.21</v>
      </c>
      <c r="H60" s="117">
        <f t="shared" si="12"/>
        <v>0</v>
      </c>
      <c r="I60" s="126">
        <f t="shared" si="13"/>
        <v>0</v>
      </c>
      <c r="J60" s="147">
        <f t="shared" si="14"/>
        <v>0</v>
      </c>
      <c r="O60" s="142"/>
      <c r="P60" s="142"/>
      <c r="Q60" s="142"/>
    </row>
    <row r="61" spans="1:17" ht="15.75">
      <c r="A61" s="30">
        <v>33</v>
      </c>
      <c r="B61" s="110" t="s">
        <v>32</v>
      </c>
      <c r="C61" s="123" t="s">
        <v>56</v>
      </c>
      <c r="D61" s="25">
        <v>2</v>
      </c>
      <c r="E61" s="15" t="s">
        <v>6</v>
      </c>
      <c r="F61" s="238"/>
      <c r="G61" s="27">
        <v>0.21</v>
      </c>
      <c r="H61" s="117">
        <f t="shared" si="12"/>
        <v>0</v>
      </c>
      <c r="I61" s="126">
        <f t="shared" si="13"/>
        <v>0</v>
      </c>
      <c r="J61" s="147">
        <f t="shared" si="14"/>
        <v>0</v>
      </c>
      <c r="O61" s="142"/>
      <c r="P61" s="142"/>
      <c r="Q61" s="142"/>
    </row>
    <row r="62" spans="1:17" ht="15.75">
      <c r="A62" s="30">
        <v>34</v>
      </c>
      <c r="B62" s="127" t="s">
        <v>37</v>
      </c>
      <c r="C62" s="137" t="s">
        <v>54</v>
      </c>
      <c r="D62" s="5">
        <v>3</v>
      </c>
      <c r="E62" s="6" t="s">
        <v>6</v>
      </c>
      <c r="F62" s="238"/>
      <c r="G62" s="9">
        <v>0.21</v>
      </c>
      <c r="H62" s="117">
        <f t="shared" si="12"/>
        <v>0</v>
      </c>
      <c r="I62" s="126">
        <f t="shared" si="13"/>
        <v>0</v>
      </c>
      <c r="J62" s="147">
        <f t="shared" si="14"/>
        <v>0</v>
      </c>
      <c r="O62" s="142"/>
      <c r="P62" s="142"/>
      <c r="Q62" s="142"/>
    </row>
    <row r="63" spans="1:17" ht="15.75">
      <c r="A63" s="30">
        <v>35</v>
      </c>
      <c r="B63" s="127" t="s">
        <v>41</v>
      </c>
      <c r="C63" s="130" t="s">
        <v>44</v>
      </c>
      <c r="D63" s="5">
        <v>3</v>
      </c>
      <c r="E63" s="6" t="s">
        <v>6</v>
      </c>
      <c r="F63" s="238"/>
      <c r="G63" s="9">
        <v>0.21</v>
      </c>
      <c r="H63" s="117">
        <f t="shared" si="12"/>
        <v>0</v>
      </c>
      <c r="I63" s="126">
        <f t="shared" si="13"/>
        <v>0</v>
      </c>
      <c r="J63" s="147">
        <f t="shared" si="14"/>
        <v>0</v>
      </c>
      <c r="O63" s="142"/>
      <c r="P63" s="142"/>
      <c r="Q63" s="142"/>
    </row>
    <row r="64" spans="1:10" ht="15.75">
      <c r="A64" s="30">
        <v>36</v>
      </c>
      <c r="B64" s="127" t="s">
        <v>38</v>
      </c>
      <c r="C64" s="137" t="s">
        <v>51</v>
      </c>
      <c r="D64" s="5">
        <v>3</v>
      </c>
      <c r="E64" s="6" t="s">
        <v>6</v>
      </c>
      <c r="F64" s="238"/>
      <c r="G64" s="9">
        <v>0.21</v>
      </c>
      <c r="H64" s="117">
        <f t="shared" si="12"/>
        <v>0</v>
      </c>
      <c r="I64" s="126">
        <f t="shared" si="13"/>
        <v>0</v>
      </c>
      <c r="J64" s="147">
        <f t="shared" si="14"/>
        <v>0</v>
      </c>
    </row>
    <row r="65" spans="1:10" ht="15.75">
      <c r="A65" s="30">
        <v>37</v>
      </c>
      <c r="B65" s="127" t="s">
        <v>45</v>
      </c>
      <c r="C65" s="137" t="s">
        <v>46</v>
      </c>
      <c r="D65" s="5">
        <v>2</v>
      </c>
      <c r="E65" s="6" t="s">
        <v>6</v>
      </c>
      <c r="F65" s="238"/>
      <c r="G65" s="9">
        <v>0.21</v>
      </c>
      <c r="H65" s="117">
        <f t="shared" si="12"/>
        <v>0</v>
      </c>
      <c r="I65" s="126">
        <f t="shared" si="13"/>
        <v>0</v>
      </c>
      <c r="J65" s="147">
        <f t="shared" si="14"/>
        <v>0</v>
      </c>
    </row>
    <row r="66" spans="1:10" ht="15.75">
      <c r="A66" s="30">
        <v>38</v>
      </c>
      <c r="B66" s="125" t="s">
        <v>39</v>
      </c>
      <c r="C66" s="111" t="s">
        <v>48</v>
      </c>
      <c r="D66" s="5">
        <v>1</v>
      </c>
      <c r="E66" s="6" t="s">
        <v>6</v>
      </c>
      <c r="F66" s="238"/>
      <c r="G66" s="9">
        <v>0.21</v>
      </c>
      <c r="H66" s="117">
        <f t="shared" si="12"/>
        <v>0</v>
      </c>
      <c r="I66" s="126">
        <f t="shared" si="13"/>
        <v>0</v>
      </c>
      <c r="J66" s="147">
        <f t="shared" si="14"/>
        <v>0</v>
      </c>
    </row>
    <row r="67" spans="1:10" ht="15.75">
      <c r="A67" s="30">
        <v>39</v>
      </c>
      <c r="B67" s="125" t="s">
        <v>92</v>
      </c>
      <c r="C67" s="111" t="s">
        <v>93</v>
      </c>
      <c r="D67" s="5">
        <v>1</v>
      </c>
      <c r="E67" s="6" t="s">
        <v>6</v>
      </c>
      <c r="F67" s="238"/>
      <c r="G67" s="9">
        <v>0.21</v>
      </c>
      <c r="H67" s="117">
        <f t="shared" si="12"/>
        <v>0</v>
      </c>
      <c r="I67" s="126">
        <f t="shared" si="13"/>
        <v>0</v>
      </c>
      <c r="J67" s="147">
        <f t="shared" si="14"/>
        <v>0</v>
      </c>
    </row>
    <row r="68" spans="1:10" ht="15.75">
      <c r="A68" s="30">
        <v>40</v>
      </c>
      <c r="B68" s="129" t="s">
        <v>107</v>
      </c>
      <c r="C68" s="123" t="s">
        <v>109</v>
      </c>
      <c r="D68" s="5">
        <v>1</v>
      </c>
      <c r="E68" s="6" t="s">
        <v>6</v>
      </c>
      <c r="F68" s="238"/>
      <c r="G68" s="9">
        <v>0.21</v>
      </c>
      <c r="H68" s="117">
        <f t="shared" si="12"/>
        <v>0</v>
      </c>
      <c r="I68" s="126">
        <f t="shared" si="13"/>
        <v>0</v>
      </c>
      <c r="J68" s="147">
        <f t="shared" si="14"/>
        <v>0</v>
      </c>
    </row>
    <row r="69" spans="1:10" ht="15.75">
      <c r="A69" s="30">
        <v>41</v>
      </c>
      <c r="B69" s="129" t="s">
        <v>64</v>
      </c>
      <c r="C69" s="123" t="s">
        <v>120</v>
      </c>
      <c r="D69" s="5">
        <v>1</v>
      </c>
      <c r="E69" s="6" t="s">
        <v>6</v>
      </c>
      <c r="F69" s="238"/>
      <c r="G69" s="9">
        <v>0.21</v>
      </c>
      <c r="H69" s="117">
        <f t="shared" si="12"/>
        <v>0</v>
      </c>
      <c r="I69" s="126">
        <f t="shared" si="13"/>
        <v>0</v>
      </c>
      <c r="J69" s="147">
        <f t="shared" si="14"/>
        <v>0</v>
      </c>
    </row>
    <row r="70" spans="1:10" ht="15.75">
      <c r="A70" s="30">
        <v>42</v>
      </c>
      <c r="B70" s="129" t="s">
        <v>63</v>
      </c>
      <c r="C70" s="111" t="s">
        <v>123</v>
      </c>
      <c r="D70" s="5">
        <v>3</v>
      </c>
      <c r="E70" s="6" t="s">
        <v>6</v>
      </c>
      <c r="F70" s="238"/>
      <c r="G70" s="9">
        <v>0.21</v>
      </c>
      <c r="H70" s="117">
        <f t="shared" si="12"/>
        <v>0</v>
      </c>
      <c r="I70" s="126">
        <f t="shared" si="13"/>
        <v>0</v>
      </c>
      <c r="J70" s="147">
        <f t="shared" si="14"/>
        <v>0</v>
      </c>
    </row>
    <row r="71" spans="1:10" ht="16.5" thickBot="1">
      <c r="A71" s="30">
        <v>43</v>
      </c>
      <c r="B71" s="129" t="s">
        <v>62</v>
      </c>
      <c r="C71" s="111" t="s">
        <v>40</v>
      </c>
      <c r="D71" s="5">
        <v>3</v>
      </c>
      <c r="E71" s="6" t="s">
        <v>6</v>
      </c>
      <c r="F71" s="238"/>
      <c r="G71" s="9">
        <v>0.21</v>
      </c>
      <c r="H71" s="117">
        <f t="shared" si="12"/>
        <v>0</v>
      </c>
      <c r="I71" s="126">
        <f t="shared" si="13"/>
        <v>0</v>
      </c>
      <c r="J71" s="147">
        <f t="shared" si="14"/>
        <v>0</v>
      </c>
    </row>
    <row r="72" spans="1:10" ht="15.75" thickBot="1">
      <c r="A72" s="282" t="s">
        <v>1</v>
      </c>
      <c r="B72" s="283"/>
      <c r="C72" s="283"/>
      <c r="D72" s="283"/>
      <c r="E72" s="283"/>
      <c r="F72" s="283"/>
      <c r="G72" s="284"/>
      <c r="H72" s="105">
        <f>SUM(H59:H71)</f>
        <v>0</v>
      </c>
      <c r="I72" s="106">
        <f>SUM(I59:I71)</f>
        <v>0</v>
      </c>
      <c r="J72" s="107">
        <f>SUM(J59:J71)</f>
        <v>0</v>
      </c>
    </row>
    <row r="73" spans="1:10" ht="15.75" thickBot="1">
      <c r="A73" s="146"/>
      <c r="B73" s="146"/>
      <c r="C73" s="146"/>
      <c r="D73" s="146"/>
      <c r="E73" s="146"/>
      <c r="F73" s="146"/>
      <c r="G73" s="11"/>
      <c r="H73" s="146"/>
      <c r="I73" s="146"/>
      <c r="J73" s="146"/>
    </row>
    <row r="74" spans="1:10" ht="16.5" thickBot="1">
      <c r="A74" s="23" t="s">
        <v>61</v>
      </c>
      <c r="B74" s="31" t="s">
        <v>66</v>
      </c>
      <c r="C74" s="81" t="s">
        <v>16</v>
      </c>
      <c r="D74" s="32"/>
      <c r="E74" s="33"/>
      <c r="F74" s="34"/>
      <c r="G74" s="35"/>
      <c r="H74" s="148"/>
      <c r="I74" s="36"/>
      <c r="J74" s="37"/>
    </row>
    <row r="75" spans="1:10" ht="16.5" customHeight="1">
      <c r="A75" s="63">
        <v>44</v>
      </c>
      <c r="B75" s="149" t="s">
        <v>62</v>
      </c>
      <c r="C75" s="123" t="s">
        <v>12</v>
      </c>
      <c r="D75" s="5">
        <v>1</v>
      </c>
      <c r="E75" s="7" t="s">
        <v>6</v>
      </c>
      <c r="F75" s="238"/>
      <c r="G75" s="21">
        <v>0.21</v>
      </c>
      <c r="H75" s="117">
        <f>ROUND(D75*F75,2)</f>
        <v>0</v>
      </c>
      <c r="I75" s="113">
        <f>ROUND(H75*0.21,2)</f>
        <v>0</v>
      </c>
      <c r="J75" s="114">
        <f>ROUND(I75+H75,2)</f>
        <v>0</v>
      </c>
    </row>
    <row r="76" spans="1:10" ht="16.5" customHeight="1" thickBot="1">
      <c r="A76" s="63">
        <v>45</v>
      </c>
      <c r="B76" s="149" t="s">
        <v>124</v>
      </c>
      <c r="C76" s="123" t="s">
        <v>125</v>
      </c>
      <c r="D76" s="5">
        <v>1</v>
      </c>
      <c r="E76" s="7" t="s">
        <v>156</v>
      </c>
      <c r="F76" s="238"/>
      <c r="G76" s="21">
        <v>0.21</v>
      </c>
      <c r="H76" s="117">
        <f>ROUND(D76*F76,2)</f>
        <v>0</v>
      </c>
      <c r="I76" s="113">
        <f>ROUND(H76*0.21,2)</f>
        <v>0</v>
      </c>
      <c r="J76" s="114">
        <f>ROUND(I76+H76,2)</f>
        <v>0</v>
      </c>
    </row>
    <row r="77" spans="1:10" ht="15.75" thickBot="1">
      <c r="A77" s="282" t="s">
        <v>1</v>
      </c>
      <c r="B77" s="283"/>
      <c r="C77" s="283"/>
      <c r="D77" s="283"/>
      <c r="E77" s="283"/>
      <c r="F77" s="283"/>
      <c r="G77" s="284"/>
      <c r="H77" s="105">
        <f>SUM(H75:H76)</f>
        <v>0</v>
      </c>
      <c r="I77" s="106">
        <f>SUM(I75:I76)</f>
        <v>0</v>
      </c>
      <c r="J77" s="107">
        <f>SUM(J75:J76)</f>
        <v>0</v>
      </c>
    </row>
    <row r="78" ht="15.75" thickBot="1"/>
    <row r="79" spans="1:10" ht="16.5" thickBot="1">
      <c r="A79" s="23" t="s">
        <v>61</v>
      </c>
      <c r="B79" s="31" t="s">
        <v>66</v>
      </c>
      <c r="C79" s="81" t="s">
        <v>17</v>
      </c>
      <c r="D79" s="32"/>
      <c r="E79" s="33"/>
      <c r="F79" s="34"/>
      <c r="G79" s="35"/>
      <c r="H79" s="32"/>
      <c r="I79" s="36"/>
      <c r="J79" s="37"/>
    </row>
    <row r="80" spans="1:10" ht="15.75">
      <c r="A80" s="1">
        <v>46</v>
      </c>
      <c r="B80" s="110" t="s">
        <v>62</v>
      </c>
      <c r="C80" s="150" t="s">
        <v>12</v>
      </c>
      <c r="D80" s="3">
        <v>1</v>
      </c>
      <c r="E80" s="7" t="s">
        <v>6</v>
      </c>
      <c r="F80" s="238"/>
      <c r="G80" s="21">
        <v>0.21</v>
      </c>
      <c r="H80" s="112">
        <f>ROUND(D80*F80,2)</f>
        <v>0</v>
      </c>
      <c r="I80" s="113">
        <f>ROUND(H80*0.21,2)</f>
        <v>0</v>
      </c>
      <c r="J80" s="114">
        <f aca="true" t="shared" si="15" ref="J80:J81">ROUND(I80+H80,2)</f>
        <v>0</v>
      </c>
    </row>
    <row r="81" spans="1:10" ht="16.5" thickBot="1">
      <c r="A81" s="30">
        <v>47</v>
      </c>
      <c r="B81" s="115" t="s">
        <v>65</v>
      </c>
      <c r="C81" s="167" t="s">
        <v>116</v>
      </c>
      <c r="D81" s="58">
        <v>1</v>
      </c>
      <c r="E81" s="59" t="s">
        <v>6</v>
      </c>
      <c r="F81" s="238"/>
      <c r="G81" s="44">
        <v>0.21</v>
      </c>
      <c r="H81" s="116">
        <f>ROUND(D81*F81,2)</f>
        <v>0</v>
      </c>
      <c r="I81" s="117">
        <f>ROUND(H81*0.21,2)</f>
        <v>0</v>
      </c>
      <c r="J81" s="118">
        <f t="shared" si="15"/>
        <v>0</v>
      </c>
    </row>
    <row r="82" spans="1:10" ht="15.75" thickBot="1">
      <c r="A82" s="282" t="s">
        <v>1</v>
      </c>
      <c r="B82" s="283"/>
      <c r="C82" s="283"/>
      <c r="D82" s="283"/>
      <c r="E82" s="283"/>
      <c r="F82" s="283"/>
      <c r="G82" s="284"/>
      <c r="H82" s="105">
        <f>SUM(H80:H81)</f>
        <v>0</v>
      </c>
      <c r="I82" s="106">
        <f>SUM(I80:I81)</f>
        <v>0</v>
      </c>
      <c r="J82" s="107">
        <f>SUM(J80:J81)</f>
        <v>0</v>
      </c>
    </row>
    <row r="83" ht="15.75" thickBot="1"/>
    <row r="84" spans="1:10" ht="16.5" thickBot="1">
      <c r="A84" s="23" t="s">
        <v>61</v>
      </c>
      <c r="B84" s="24" t="s">
        <v>66</v>
      </c>
      <c r="C84" s="81" t="s">
        <v>18</v>
      </c>
      <c r="D84" s="38"/>
      <c r="E84" s="39"/>
      <c r="F84" s="34"/>
      <c r="G84" s="35"/>
      <c r="H84" s="32"/>
      <c r="I84" s="36"/>
      <c r="J84" s="37"/>
    </row>
    <row r="85" spans="1:10" ht="15.75">
      <c r="A85" s="43">
        <v>48</v>
      </c>
      <c r="B85" s="131" t="s">
        <v>72</v>
      </c>
      <c r="C85" s="123" t="s">
        <v>81</v>
      </c>
      <c r="D85" s="19">
        <v>1</v>
      </c>
      <c r="E85" s="64" t="s">
        <v>6</v>
      </c>
      <c r="F85" s="238"/>
      <c r="G85" s="21">
        <v>0.21</v>
      </c>
      <c r="H85" s="113">
        <f aca="true" t="shared" si="16" ref="H85:H91">ROUND(D85*F85,2)</f>
        <v>0</v>
      </c>
      <c r="I85" s="124">
        <f aca="true" t="shared" si="17" ref="I85:I92">ROUND(H85*0.21,2)</f>
        <v>0</v>
      </c>
      <c r="J85" s="121">
        <f aca="true" t="shared" si="18" ref="J85:J91">ROUND(I85+H85,2)</f>
        <v>0</v>
      </c>
    </row>
    <row r="86" spans="1:10" ht="15.75">
      <c r="A86" s="1">
        <v>49</v>
      </c>
      <c r="B86" s="125" t="s">
        <v>77</v>
      </c>
      <c r="C86" s="130" t="s">
        <v>79</v>
      </c>
      <c r="D86" s="14">
        <v>1</v>
      </c>
      <c r="E86" s="22" t="s">
        <v>6</v>
      </c>
      <c r="F86" s="238"/>
      <c r="G86" s="8">
        <v>0.21</v>
      </c>
      <c r="H86" s="113">
        <f t="shared" si="16"/>
        <v>0</v>
      </c>
      <c r="I86" s="124">
        <f t="shared" si="17"/>
        <v>0</v>
      </c>
      <c r="J86" s="121">
        <f t="shared" si="18"/>
        <v>0</v>
      </c>
    </row>
    <row r="87" spans="1:10" ht="15.75">
      <c r="A87" s="2">
        <v>50</v>
      </c>
      <c r="B87" s="125" t="s">
        <v>110</v>
      </c>
      <c r="C87" s="130" t="s">
        <v>111</v>
      </c>
      <c r="D87" s="14">
        <v>1</v>
      </c>
      <c r="E87" s="22" t="s">
        <v>6</v>
      </c>
      <c r="F87" s="238"/>
      <c r="G87" s="8">
        <v>0.21</v>
      </c>
      <c r="H87" s="113">
        <f t="shared" si="16"/>
        <v>0</v>
      </c>
      <c r="I87" s="124">
        <f t="shared" si="17"/>
        <v>0</v>
      </c>
      <c r="J87" s="121">
        <f t="shared" si="18"/>
        <v>0</v>
      </c>
    </row>
    <row r="88" spans="1:10" ht="15.75">
      <c r="A88" s="1">
        <v>51</v>
      </c>
      <c r="B88" s="125" t="s">
        <v>73</v>
      </c>
      <c r="C88" s="130" t="s">
        <v>76</v>
      </c>
      <c r="D88" s="14">
        <v>1</v>
      </c>
      <c r="E88" s="22" t="s">
        <v>6</v>
      </c>
      <c r="F88" s="238"/>
      <c r="G88" s="8">
        <v>0.21</v>
      </c>
      <c r="H88" s="113">
        <f t="shared" si="16"/>
        <v>0</v>
      </c>
      <c r="I88" s="124">
        <f t="shared" si="17"/>
        <v>0</v>
      </c>
      <c r="J88" s="121">
        <f t="shared" si="18"/>
        <v>0</v>
      </c>
    </row>
    <row r="89" spans="1:10" ht="15.75">
      <c r="A89" s="1">
        <v>52</v>
      </c>
      <c r="B89" s="110" t="s">
        <v>78</v>
      </c>
      <c r="C89" s="150" t="s">
        <v>80</v>
      </c>
      <c r="D89" s="19">
        <v>1</v>
      </c>
      <c r="E89" s="64" t="s">
        <v>6</v>
      </c>
      <c r="F89" s="238"/>
      <c r="G89" s="8">
        <v>0.21</v>
      </c>
      <c r="H89" s="113">
        <f t="shared" si="16"/>
        <v>0</v>
      </c>
      <c r="I89" s="124">
        <f t="shared" si="17"/>
        <v>0</v>
      </c>
      <c r="J89" s="121">
        <f t="shared" si="18"/>
        <v>0</v>
      </c>
    </row>
    <row r="90" spans="1:10" ht="15.75">
      <c r="A90" s="1">
        <v>53</v>
      </c>
      <c r="B90" s="110" t="s">
        <v>32</v>
      </c>
      <c r="C90" s="123" t="s">
        <v>56</v>
      </c>
      <c r="D90" s="19">
        <v>1</v>
      </c>
      <c r="E90" s="64" t="s">
        <v>6</v>
      </c>
      <c r="F90" s="238"/>
      <c r="G90" s="8">
        <v>0.21</v>
      </c>
      <c r="H90" s="113">
        <f t="shared" si="16"/>
        <v>0</v>
      </c>
      <c r="I90" s="124">
        <f t="shared" si="17"/>
        <v>0</v>
      </c>
      <c r="J90" s="121">
        <f t="shared" si="18"/>
        <v>0</v>
      </c>
    </row>
    <row r="91" spans="1:10" ht="15.75">
      <c r="A91" s="1">
        <v>54</v>
      </c>
      <c r="B91" s="110" t="s">
        <v>62</v>
      </c>
      <c r="C91" s="150" t="s">
        <v>12</v>
      </c>
      <c r="D91" s="3">
        <v>1</v>
      </c>
      <c r="E91" s="7" t="s">
        <v>6</v>
      </c>
      <c r="F91" s="238"/>
      <c r="G91" s="21">
        <v>0.21</v>
      </c>
      <c r="H91" s="117">
        <f t="shared" si="16"/>
        <v>0</v>
      </c>
      <c r="I91" s="117">
        <f t="shared" si="17"/>
        <v>0</v>
      </c>
      <c r="J91" s="147">
        <f t="shared" si="18"/>
        <v>0</v>
      </c>
    </row>
    <row r="92" spans="1:10" ht="16.5" thickBot="1">
      <c r="A92" s="1">
        <v>55</v>
      </c>
      <c r="B92" s="115" t="s">
        <v>37</v>
      </c>
      <c r="C92" s="128" t="s">
        <v>54</v>
      </c>
      <c r="D92" s="25">
        <v>1</v>
      </c>
      <c r="E92" s="26" t="s">
        <v>6</v>
      </c>
      <c r="F92" s="238"/>
      <c r="G92" s="44">
        <v>0.21</v>
      </c>
      <c r="H92" s="113">
        <f>ROUND(D92*F92,2)</f>
        <v>0</v>
      </c>
      <c r="I92" s="124">
        <f t="shared" si="17"/>
        <v>0</v>
      </c>
      <c r="J92" s="121">
        <f aca="true" t="shared" si="19" ref="J92">I92+H92</f>
        <v>0</v>
      </c>
    </row>
    <row r="93" spans="1:10" ht="15.75" thickBot="1">
      <c r="A93" s="282" t="s">
        <v>1</v>
      </c>
      <c r="B93" s="283"/>
      <c r="C93" s="283"/>
      <c r="D93" s="283"/>
      <c r="E93" s="283"/>
      <c r="F93" s="283"/>
      <c r="G93" s="284"/>
      <c r="H93" s="105">
        <f>SUM(H85:H92)</f>
        <v>0</v>
      </c>
      <c r="I93" s="106">
        <f>SUM(I85:I92)</f>
        <v>0</v>
      </c>
      <c r="J93" s="107">
        <f>SUM(J85:J92)</f>
        <v>0</v>
      </c>
    </row>
    <row r="94" ht="15.75" thickBot="1"/>
    <row r="95" spans="1:10" ht="16.5" thickBot="1">
      <c r="A95" s="23" t="s">
        <v>61</v>
      </c>
      <c r="B95" s="31" t="s">
        <v>66</v>
      </c>
      <c r="C95" s="81" t="s">
        <v>19</v>
      </c>
      <c r="D95" s="32"/>
      <c r="E95" s="33"/>
      <c r="F95" s="34"/>
      <c r="G95" s="35"/>
      <c r="H95" s="32"/>
      <c r="I95" s="36"/>
      <c r="J95" s="37"/>
    </row>
    <row r="96" spans="1:10" ht="15.75">
      <c r="A96" s="1">
        <v>56</v>
      </c>
      <c r="B96" s="110" t="s">
        <v>62</v>
      </c>
      <c r="C96" s="150" t="s">
        <v>12</v>
      </c>
      <c r="D96" s="3">
        <v>1</v>
      </c>
      <c r="E96" s="7" t="s">
        <v>6</v>
      </c>
      <c r="F96" s="238"/>
      <c r="G96" s="21">
        <v>0.21</v>
      </c>
      <c r="H96" s="112">
        <f aca="true" t="shared" si="20" ref="H96:H97">ROUND(D96*F96,2)</f>
        <v>0</v>
      </c>
      <c r="I96" s="113">
        <f aca="true" t="shared" si="21" ref="I96:I97">ROUND(H96*0.21,2)</f>
        <v>0</v>
      </c>
      <c r="J96" s="114">
        <f aca="true" t="shared" si="22" ref="J96:J97">ROUND(I96+H96,2)</f>
        <v>0</v>
      </c>
    </row>
    <row r="97" spans="1:10" ht="16.5" thickBot="1">
      <c r="A97" s="30">
        <v>57</v>
      </c>
      <c r="B97" s="115" t="s">
        <v>65</v>
      </c>
      <c r="C97" s="167" t="s">
        <v>116</v>
      </c>
      <c r="D97" s="58">
        <v>1</v>
      </c>
      <c r="E97" s="59" t="s">
        <v>6</v>
      </c>
      <c r="F97" s="238"/>
      <c r="G97" s="44">
        <v>0.21</v>
      </c>
      <c r="H97" s="116">
        <f t="shared" si="20"/>
        <v>0</v>
      </c>
      <c r="I97" s="117">
        <f t="shared" si="21"/>
        <v>0</v>
      </c>
      <c r="J97" s="118">
        <f t="shared" si="22"/>
        <v>0</v>
      </c>
    </row>
    <row r="98" spans="1:10" ht="15.75" thickBot="1">
      <c r="A98" s="282" t="s">
        <v>1</v>
      </c>
      <c r="B98" s="283"/>
      <c r="C98" s="283"/>
      <c r="D98" s="283"/>
      <c r="E98" s="283"/>
      <c r="F98" s="283"/>
      <c r="G98" s="284"/>
      <c r="H98" s="105">
        <f>SUM(H96:H97)</f>
        <v>0</v>
      </c>
      <c r="I98" s="106">
        <f>SUM(I96:I97)</f>
        <v>0</v>
      </c>
      <c r="J98" s="107">
        <f>SUM(J96:J97)</f>
        <v>0</v>
      </c>
    </row>
    <row r="99" ht="15.75" thickBot="1"/>
    <row r="100" spans="1:10" ht="16.5" thickBot="1">
      <c r="A100" s="23" t="s">
        <v>61</v>
      </c>
      <c r="B100" s="31" t="s">
        <v>66</v>
      </c>
      <c r="C100" s="81" t="s">
        <v>94</v>
      </c>
      <c r="D100" s="32"/>
      <c r="E100" s="33"/>
      <c r="F100" s="34"/>
      <c r="G100" s="35"/>
      <c r="H100" s="32"/>
      <c r="I100" s="36"/>
      <c r="J100" s="37"/>
    </row>
    <row r="101" spans="1:10" ht="15.75">
      <c r="A101" s="1">
        <v>58</v>
      </c>
      <c r="B101" s="110" t="s">
        <v>74</v>
      </c>
      <c r="C101" s="150" t="s">
        <v>75</v>
      </c>
      <c r="D101" s="19">
        <v>2</v>
      </c>
      <c r="E101" s="64" t="s">
        <v>6</v>
      </c>
      <c r="F101" s="238"/>
      <c r="G101" s="8">
        <v>0.21</v>
      </c>
      <c r="H101" s="100">
        <f aca="true" t="shared" si="23" ref="H101:H102">ROUND(D101*F101,2)</f>
        <v>0</v>
      </c>
      <c r="I101" s="113">
        <f>ROUND(H101*0.21,2)</f>
        <v>0</v>
      </c>
      <c r="J101" s="135">
        <f aca="true" t="shared" si="24" ref="J101:J102">ROUND(I101+H101,2)</f>
        <v>0</v>
      </c>
    </row>
    <row r="102" spans="1:10" ht="16.5" thickBot="1">
      <c r="A102" s="30">
        <v>59</v>
      </c>
      <c r="B102" s="127" t="s">
        <v>84</v>
      </c>
      <c r="C102" s="151" t="s">
        <v>86</v>
      </c>
      <c r="D102" s="5">
        <v>1</v>
      </c>
      <c r="E102" s="20" t="s">
        <v>6</v>
      </c>
      <c r="F102" s="238"/>
      <c r="G102" s="21">
        <v>0.21</v>
      </c>
      <c r="H102" s="112">
        <f t="shared" si="23"/>
        <v>0</v>
      </c>
      <c r="I102" s="113">
        <f>ROUND(H102*0.21,2)</f>
        <v>0</v>
      </c>
      <c r="J102" s="114">
        <f t="shared" si="24"/>
        <v>0</v>
      </c>
    </row>
    <row r="103" spans="1:10" ht="15.75" thickBot="1">
      <c r="A103" s="282" t="s">
        <v>1</v>
      </c>
      <c r="B103" s="283"/>
      <c r="C103" s="283"/>
      <c r="D103" s="283"/>
      <c r="E103" s="283"/>
      <c r="F103" s="283"/>
      <c r="G103" s="284"/>
      <c r="H103" s="105">
        <f>SUM(H101:H102)</f>
        <v>0</v>
      </c>
      <c r="I103" s="106">
        <f>SUM(I101:I102)</f>
        <v>0</v>
      </c>
      <c r="J103" s="107">
        <f>SUM(J101:J102)</f>
        <v>0</v>
      </c>
    </row>
    <row r="104" ht="15.75" thickBot="1"/>
    <row r="105" spans="1:10" ht="16.5" thickBot="1">
      <c r="A105" s="23" t="s">
        <v>61</v>
      </c>
      <c r="B105" s="31" t="s">
        <v>66</v>
      </c>
      <c r="C105" s="81" t="s">
        <v>20</v>
      </c>
      <c r="D105" s="32"/>
      <c r="E105" s="33"/>
      <c r="F105" s="34"/>
      <c r="G105" s="35"/>
      <c r="H105" s="32"/>
      <c r="I105" s="36"/>
      <c r="J105" s="37"/>
    </row>
    <row r="106" spans="1:10" ht="15.75">
      <c r="A106" s="1">
        <v>60</v>
      </c>
      <c r="B106" s="110" t="s">
        <v>62</v>
      </c>
      <c r="C106" s="150" t="s">
        <v>12</v>
      </c>
      <c r="D106" s="3">
        <v>1</v>
      </c>
      <c r="E106" s="7" t="s">
        <v>6</v>
      </c>
      <c r="F106" s="238"/>
      <c r="G106" s="21">
        <v>0.21</v>
      </c>
      <c r="H106" s="112">
        <f aca="true" t="shared" si="25" ref="H106:H107">ROUND(D106*F106,2)</f>
        <v>0</v>
      </c>
      <c r="I106" s="113">
        <f>ROUND(H106*0.21,2)</f>
        <v>0</v>
      </c>
      <c r="J106" s="114">
        <f aca="true" t="shared" si="26" ref="J106:J107">ROUND(I106+H106,2)</f>
        <v>0</v>
      </c>
    </row>
    <row r="107" spans="1:10" ht="16.5" thickBot="1">
      <c r="A107" s="30">
        <v>61</v>
      </c>
      <c r="B107" s="115" t="s">
        <v>65</v>
      </c>
      <c r="C107" s="167" t="s">
        <v>116</v>
      </c>
      <c r="D107" s="58">
        <v>1</v>
      </c>
      <c r="E107" s="59" t="s">
        <v>6</v>
      </c>
      <c r="F107" s="238"/>
      <c r="G107" s="44">
        <v>0.21</v>
      </c>
      <c r="H107" s="116">
        <f t="shared" si="25"/>
        <v>0</v>
      </c>
      <c r="I107" s="117">
        <f>ROUND(H107*0.21,2)</f>
        <v>0</v>
      </c>
      <c r="J107" s="118">
        <f t="shared" si="26"/>
        <v>0</v>
      </c>
    </row>
    <row r="108" spans="1:10" ht="15.75" thickBot="1">
      <c r="A108" s="282" t="s">
        <v>1</v>
      </c>
      <c r="B108" s="283"/>
      <c r="C108" s="283"/>
      <c r="D108" s="283"/>
      <c r="E108" s="283"/>
      <c r="F108" s="283"/>
      <c r="G108" s="284"/>
      <c r="H108" s="105">
        <f>SUM(H106:H107)</f>
        <v>0</v>
      </c>
      <c r="I108" s="106">
        <f>SUM(I106:I107)</f>
        <v>0</v>
      </c>
      <c r="J108" s="107">
        <f>SUM(J106:J107)</f>
        <v>0</v>
      </c>
    </row>
    <row r="109" ht="15.75" thickBot="1"/>
    <row r="110" spans="1:10" ht="16.5" thickBot="1">
      <c r="A110" s="23" t="s">
        <v>61</v>
      </c>
      <c r="B110" s="31" t="s">
        <v>66</v>
      </c>
      <c r="C110" s="81" t="s">
        <v>119</v>
      </c>
      <c r="D110" s="32"/>
      <c r="E110" s="33"/>
      <c r="F110" s="34"/>
      <c r="G110" s="35"/>
      <c r="H110" s="32"/>
      <c r="I110" s="36"/>
      <c r="J110" s="37"/>
    </row>
    <row r="111" spans="1:10" ht="15.75">
      <c r="A111" s="62">
        <v>62</v>
      </c>
      <c r="B111" s="110" t="s">
        <v>31</v>
      </c>
      <c r="C111" s="150" t="s">
        <v>57</v>
      </c>
      <c r="D111" s="19">
        <v>2</v>
      </c>
      <c r="E111" s="20" t="s">
        <v>6</v>
      </c>
      <c r="F111" s="238"/>
      <c r="G111" s="21">
        <v>0.21</v>
      </c>
      <c r="H111" s="113">
        <f aca="true" t="shared" si="27" ref="H111:H121">ROUND(D111*F111,2)</f>
        <v>0</v>
      </c>
      <c r="I111" s="113">
        <f aca="true" t="shared" si="28" ref="I111:I120">ROUND(H111*0.21,2)</f>
        <v>0</v>
      </c>
      <c r="J111" s="121">
        <f aca="true" t="shared" si="29" ref="J111:J121">ROUND(I111+H111,2)</f>
        <v>0</v>
      </c>
    </row>
    <row r="112" spans="1:10" ht="15.75">
      <c r="A112" s="63">
        <v>63</v>
      </c>
      <c r="B112" s="125" t="s">
        <v>33</v>
      </c>
      <c r="C112" s="130" t="s">
        <v>35</v>
      </c>
      <c r="D112" s="3">
        <v>1</v>
      </c>
      <c r="E112" s="15" t="s">
        <v>6</v>
      </c>
      <c r="F112" s="238"/>
      <c r="G112" s="8">
        <v>0.21</v>
      </c>
      <c r="H112" s="113">
        <f t="shared" si="27"/>
        <v>0</v>
      </c>
      <c r="I112" s="113">
        <f t="shared" si="28"/>
        <v>0</v>
      </c>
      <c r="J112" s="121">
        <f t="shared" si="29"/>
        <v>0</v>
      </c>
    </row>
    <row r="113" spans="1:10" ht="15.75">
      <c r="A113" s="63">
        <v>64</v>
      </c>
      <c r="B113" s="125" t="s">
        <v>34</v>
      </c>
      <c r="C113" s="130" t="s">
        <v>36</v>
      </c>
      <c r="D113" s="3">
        <v>1</v>
      </c>
      <c r="E113" s="15" t="s">
        <v>6</v>
      </c>
      <c r="F113" s="238"/>
      <c r="G113" s="8">
        <v>0.21</v>
      </c>
      <c r="H113" s="113">
        <f t="shared" si="27"/>
        <v>0</v>
      </c>
      <c r="I113" s="113">
        <f t="shared" si="28"/>
        <v>0</v>
      </c>
      <c r="J113" s="121">
        <f t="shared" si="29"/>
        <v>0</v>
      </c>
    </row>
    <row r="114" spans="1:10" ht="15.75">
      <c r="A114" s="63">
        <v>65</v>
      </c>
      <c r="B114" s="127" t="s">
        <v>38</v>
      </c>
      <c r="C114" s="137" t="s">
        <v>52</v>
      </c>
      <c r="D114" s="14">
        <v>2</v>
      </c>
      <c r="E114" s="15" t="s">
        <v>6</v>
      </c>
      <c r="F114" s="238"/>
      <c r="G114" s="8">
        <v>0.21</v>
      </c>
      <c r="H114" s="113">
        <f t="shared" si="27"/>
        <v>0</v>
      </c>
      <c r="I114" s="113">
        <f t="shared" si="28"/>
        <v>0</v>
      </c>
      <c r="J114" s="121">
        <f t="shared" si="29"/>
        <v>0</v>
      </c>
    </row>
    <row r="115" spans="1:10" ht="15.75">
      <c r="A115" s="63">
        <v>66</v>
      </c>
      <c r="B115" s="127" t="s">
        <v>37</v>
      </c>
      <c r="C115" s="137" t="s">
        <v>54</v>
      </c>
      <c r="D115" s="3">
        <v>2</v>
      </c>
      <c r="E115" s="15" t="s">
        <v>6</v>
      </c>
      <c r="F115" s="238"/>
      <c r="G115" s="8">
        <v>0.21</v>
      </c>
      <c r="H115" s="113">
        <f t="shared" si="27"/>
        <v>0</v>
      </c>
      <c r="I115" s="113">
        <f t="shared" si="28"/>
        <v>0</v>
      </c>
      <c r="J115" s="121">
        <f t="shared" si="29"/>
        <v>0</v>
      </c>
    </row>
    <row r="116" spans="1:10" ht="15.75">
      <c r="A116" s="63">
        <v>67</v>
      </c>
      <c r="B116" s="127" t="s">
        <v>41</v>
      </c>
      <c r="C116" s="130" t="s">
        <v>44</v>
      </c>
      <c r="D116" s="3">
        <v>3</v>
      </c>
      <c r="E116" s="15" t="s">
        <v>6</v>
      </c>
      <c r="F116" s="238"/>
      <c r="G116" s="8">
        <v>0.21</v>
      </c>
      <c r="H116" s="113">
        <f t="shared" si="27"/>
        <v>0</v>
      </c>
      <c r="I116" s="113">
        <f t="shared" si="28"/>
        <v>0</v>
      </c>
      <c r="J116" s="121">
        <f t="shared" si="29"/>
        <v>0</v>
      </c>
    </row>
    <row r="117" spans="1:10" ht="15.75">
      <c r="A117" s="63">
        <v>68</v>
      </c>
      <c r="B117" s="127" t="s">
        <v>39</v>
      </c>
      <c r="C117" s="111" t="s">
        <v>48</v>
      </c>
      <c r="D117" s="3">
        <v>3</v>
      </c>
      <c r="E117" s="15" t="s">
        <v>6</v>
      </c>
      <c r="F117" s="238"/>
      <c r="G117" s="8">
        <v>0.21</v>
      </c>
      <c r="H117" s="113">
        <f t="shared" si="27"/>
        <v>0</v>
      </c>
      <c r="I117" s="113">
        <f t="shared" si="28"/>
        <v>0</v>
      </c>
      <c r="J117" s="121">
        <f t="shared" si="29"/>
        <v>0</v>
      </c>
    </row>
    <row r="118" spans="1:10" ht="15.75">
      <c r="A118" s="63">
        <v>69</v>
      </c>
      <c r="B118" s="127" t="s">
        <v>107</v>
      </c>
      <c r="C118" s="123" t="s">
        <v>109</v>
      </c>
      <c r="D118" s="58">
        <v>1</v>
      </c>
      <c r="E118" s="15" t="s">
        <v>6</v>
      </c>
      <c r="F118" s="238"/>
      <c r="G118" s="8">
        <v>0.21</v>
      </c>
      <c r="H118" s="113">
        <f t="shared" si="27"/>
        <v>0</v>
      </c>
      <c r="I118" s="113">
        <f t="shared" si="28"/>
        <v>0</v>
      </c>
      <c r="J118" s="121">
        <f t="shared" si="29"/>
        <v>0</v>
      </c>
    </row>
    <row r="119" spans="1:10" ht="15.75">
      <c r="A119" s="63">
        <v>70</v>
      </c>
      <c r="B119" s="127" t="s">
        <v>64</v>
      </c>
      <c r="C119" s="123" t="s">
        <v>120</v>
      </c>
      <c r="D119" s="5">
        <v>1</v>
      </c>
      <c r="E119" s="15" t="s">
        <v>6</v>
      </c>
      <c r="F119" s="238"/>
      <c r="G119" s="8">
        <v>0.21</v>
      </c>
      <c r="H119" s="113">
        <f t="shared" si="27"/>
        <v>0</v>
      </c>
      <c r="I119" s="113">
        <f t="shared" si="28"/>
        <v>0</v>
      </c>
      <c r="J119" s="121">
        <f t="shared" si="29"/>
        <v>0</v>
      </c>
    </row>
    <row r="120" spans="1:10" ht="15.75">
      <c r="A120" s="63">
        <v>71</v>
      </c>
      <c r="B120" s="127" t="s">
        <v>63</v>
      </c>
      <c r="C120" s="111" t="s">
        <v>123</v>
      </c>
      <c r="D120" s="5">
        <v>2</v>
      </c>
      <c r="E120" s="15" t="s">
        <v>6</v>
      </c>
      <c r="F120" s="238"/>
      <c r="G120" s="8">
        <v>0.21</v>
      </c>
      <c r="H120" s="113">
        <f t="shared" si="27"/>
        <v>0</v>
      </c>
      <c r="I120" s="113">
        <f t="shared" si="28"/>
        <v>0</v>
      </c>
      <c r="J120" s="121">
        <f t="shared" si="29"/>
        <v>0</v>
      </c>
    </row>
    <row r="121" spans="1:10" ht="16.5" thickBot="1">
      <c r="A121" s="63">
        <v>72</v>
      </c>
      <c r="B121" s="127" t="s">
        <v>62</v>
      </c>
      <c r="C121" s="111" t="s">
        <v>40</v>
      </c>
      <c r="D121" s="5">
        <v>2</v>
      </c>
      <c r="E121" s="15" t="s">
        <v>6</v>
      </c>
      <c r="F121" s="238"/>
      <c r="G121" s="8">
        <v>0.21</v>
      </c>
      <c r="H121" s="113">
        <f t="shared" si="27"/>
        <v>0</v>
      </c>
      <c r="I121" s="113">
        <f aca="true" t="shared" si="30" ref="I121">H121*0.21</f>
        <v>0</v>
      </c>
      <c r="J121" s="121">
        <f t="shared" si="29"/>
        <v>0</v>
      </c>
    </row>
    <row r="122" spans="1:10" ht="15.75" thickBot="1">
      <c r="A122" s="282" t="s">
        <v>1</v>
      </c>
      <c r="B122" s="283"/>
      <c r="C122" s="283"/>
      <c r="D122" s="283"/>
      <c r="E122" s="283"/>
      <c r="F122" s="283"/>
      <c r="G122" s="284"/>
      <c r="H122" s="105">
        <f>SUM(H111:H121)</f>
        <v>0</v>
      </c>
      <c r="I122" s="106">
        <f>SUM(I111:I121)</f>
        <v>0</v>
      </c>
      <c r="J122" s="107">
        <f>SUM(J111:J121)</f>
        <v>0</v>
      </c>
    </row>
    <row r="123" ht="15.75" thickBot="1"/>
    <row r="124" spans="1:10" ht="16.5" thickBot="1">
      <c r="A124" s="23" t="s">
        <v>61</v>
      </c>
      <c r="B124" s="31" t="s">
        <v>66</v>
      </c>
      <c r="C124" s="84" t="s">
        <v>22</v>
      </c>
      <c r="D124" s="50"/>
      <c r="E124" s="51"/>
      <c r="F124" s="49"/>
      <c r="G124" s="52"/>
      <c r="H124" s="50"/>
      <c r="I124" s="53"/>
      <c r="J124" s="54"/>
    </row>
    <row r="125" spans="1:10" ht="15.75">
      <c r="A125" s="1">
        <v>73</v>
      </c>
      <c r="B125" s="149" t="s">
        <v>32</v>
      </c>
      <c r="C125" s="98" t="s">
        <v>56</v>
      </c>
      <c r="D125" s="16">
        <v>1</v>
      </c>
      <c r="E125" s="17" t="s">
        <v>6</v>
      </c>
      <c r="F125" s="238"/>
      <c r="G125" s="18">
        <v>0.21</v>
      </c>
      <c r="H125" s="100">
        <f aca="true" t="shared" si="31" ref="H125:H126">ROUND(D125*F125,2)</f>
        <v>0</v>
      </c>
      <c r="I125" s="100">
        <f>ROUND(H125*0.21,2)</f>
        <v>0</v>
      </c>
      <c r="J125" s="135">
        <f aca="true" t="shared" si="32" ref="J125:J126">ROUND(I125+H125,2)</f>
        <v>0</v>
      </c>
    </row>
    <row r="126" spans="1:10" ht="16.5" thickBot="1">
      <c r="A126" s="61">
        <v>74</v>
      </c>
      <c r="B126" s="152" t="s">
        <v>37</v>
      </c>
      <c r="C126" s="128" t="s">
        <v>54</v>
      </c>
      <c r="D126" s="5">
        <v>1</v>
      </c>
      <c r="E126" s="29" t="s">
        <v>6</v>
      </c>
      <c r="F126" s="238"/>
      <c r="G126" s="44">
        <v>0.21</v>
      </c>
      <c r="H126" s="103">
        <f t="shared" si="31"/>
        <v>0</v>
      </c>
      <c r="I126" s="103">
        <f>ROUND(H126*0.21,2)</f>
        <v>0</v>
      </c>
      <c r="J126" s="104">
        <f t="shared" si="32"/>
        <v>0</v>
      </c>
    </row>
    <row r="127" spans="1:10" ht="15.75" thickBot="1">
      <c r="A127" s="282" t="s">
        <v>1</v>
      </c>
      <c r="B127" s="283"/>
      <c r="C127" s="283"/>
      <c r="D127" s="283"/>
      <c r="E127" s="283"/>
      <c r="F127" s="283"/>
      <c r="G127" s="284"/>
      <c r="H127" s="143">
        <f>SUM(H125:H126)</f>
        <v>0</v>
      </c>
      <c r="I127" s="144">
        <f>SUM(I125:I126)</f>
        <v>0</v>
      </c>
      <c r="J127" s="145">
        <f>SUM(J125:J126)</f>
        <v>0</v>
      </c>
    </row>
    <row r="129" ht="15">
      <c r="A129" s="153" t="s">
        <v>24</v>
      </c>
    </row>
    <row r="130" ht="15.75" thickBot="1"/>
    <row r="131" spans="1:10" ht="16.5" thickBot="1">
      <c r="A131" s="23" t="s">
        <v>61</v>
      </c>
      <c r="B131" s="24" t="s">
        <v>66</v>
      </c>
      <c r="C131" s="85" t="s">
        <v>25</v>
      </c>
      <c r="D131" s="32"/>
      <c r="E131" s="33"/>
      <c r="F131" s="34"/>
      <c r="G131" s="35"/>
      <c r="H131" s="32"/>
      <c r="I131" s="36"/>
      <c r="J131" s="37"/>
    </row>
    <row r="132" spans="1:10" ht="15.75">
      <c r="A132" s="1">
        <v>75</v>
      </c>
      <c r="B132" s="110" t="s">
        <v>32</v>
      </c>
      <c r="C132" s="150" t="s">
        <v>56</v>
      </c>
      <c r="D132" s="19">
        <v>1</v>
      </c>
      <c r="E132" s="20" t="s">
        <v>6</v>
      </c>
      <c r="F132" s="238"/>
      <c r="G132" s="21">
        <v>0.21</v>
      </c>
      <c r="H132" s="113">
        <f aca="true" t="shared" si="33" ref="H132:H133">ROUND(D132*F132,2)</f>
        <v>0</v>
      </c>
      <c r="I132" s="113">
        <f aca="true" t="shared" si="34" ref="I132:I133">ROUND(H132*0.21,2)</f>
        <v>0</v>
      </c>
      <c r="J132" s="121">
        <f aca="true" t="shared" si="35" ref="J132:J133">ROUND(I132+H132,2)</f>
        <v>0</v>
      </c>
    </row>
    <row r="133" spans="1:10" ht="16.5" thickBot="1">
      <c r="A133" s="30">
        <v>76</v>
      </c>
      <c r="B133" s="127" t="s">
        <v>41</v>
      </c>
      <c r="C133" s="137" t="s">
        <v>44</v>
      </c>
      <c r="D133" s="5">
        <v>1</v>
      </c>
      <c r="E133" s="29" t="s">
        <v>6</v>
      </c>
      <c r="F133" s="238"/>
      <c r="G133" s="44">
        <v>0.21</v>
      </c>
      <c r="H133" s="116">
        <f t="shared" si="33"/>
        <v>0</v>
      </c>
      <c r="I133" s="116">
        <f t="shared" si="34"/>
        <v>0</v>
      </c>
      <c r="J133" s="118">
        <f t="shared" si="35"/>
        <v>0</v>
      </c>
    </row>
    <row r="134" spans="1:10" ht="15.75" thickBot="1">
      <c r="A134" s="282" t="s">
        <v>1</v>
      </c>
      <c r="B134" s="283"/>
      <c r="C134" s="283"/>
      <c r="D134" s="283"/>
      <c r="E134" s="283"/>
      <c r="F134" s="283"/>
      <c r="G134" s="284"/>
      <c r="H134" s="105">
        <f>SUM(H132:H133)</f>
        <v>0</v>
      </c>
      <c r="I134" s="106">
        <f>SUM(I132:I133)</f>
        <v>0</v>
      </c>
      <c r="J134" s="107">
        <f>SUM(J132:J133)</f>
        <v>0</v>
      </c>
    </row>
    <row r="135" ht="15.75" thickBot="1"/>
    <row r="136" spans="1:10" ht="16.5" thickBot="1">
      <c r="A136" s="23" t="s">
        <v>61</v>
      </c>
      <c r="B136" s="31" t="s">
        <v>66</v>
      </c>
      <c r="C136" s="81" t="s">
        <v>26</v>
      </c>
      <c r="D136" s="32"/>
      <c r="E136" s="33"/>
      <c r="F136" s="34"/>
      <c r="G136" s="35"/>
      <c r="H136" s="32"/>
      <c r="I136" s="36"/>
      <c r="J136" s="37"/>
    </row>
    <row r="137" spans="1:10" ht="16.5" thickBot="1">
      <c r="A137" s="57">
        <v>77</v>
      </c>
      <c r="B137" s="154" t="s">
        <v>30</v>
      </c>
      <c r="C137" s="155" t="s">
        <v>58</v>
      </c>
      <c r="D137" s="19">
        <v>4</v>
      </c>
      <c r="E137" s="20" t="s">
        <v>6</v>
      </c>
      <c r="F137" s="238"/>
      <c r="G137" s="21">
        <v>0.21</v>
      </c>
      <c r="H137" s="113">
        <f>ROUND(D137*F137,2)</f>
        <v>0</v>
      </c>
      <c r="I137" s="113">
        <f>ROUND(H137*0.21,2)</f>
        <v>0</v>
      </c>
      <c r="J137" s="156">
        <f aca="true" t="shared" si="36" ref="J137">ROUND(I137+H137,2)</f>
        <v>0</v>
      </c>
    </row>
    <row r="138" spans="1:10" ht="15.75" thickBot="1">
      <c r="A138" s="282" t="s">
        <v>1</v>
      </c>
      <c r="B138" s="283"/>
      <c r="C138" s="283"/>
      <c r="D138" s="283"/>
      <c r="E138" s="283"/>
      <c r="F138" s="283"/>
      <c r="G138" s="284"/>
      <c r="H138" s="105">
        <f>SUM(H137:H137)</f>
        <v>0</v>
      </c>
      <c r="I138" s="106">
        <f>SUM(I137:I137)</f>
        <v>0</v>
      </c>
      <c r="J138" s="107">
        <f>SUM(J137:J137)</f>
        <v>0</v>
      </c>
    </row>
    <row r="139" ht="15.75" thickBot="1"/>
    <row r="140" spans="1:10" ht="16.5" thickBot="1">
      <c r="A140" s="23" t="s">
        <v>61</v>
      </c>
      <c r="B140" s="31" t="s">
        <v>66</v>
      </c>
      <c r="C140" s="81" t="s">
        <v>27</v>
      </c>
      <c r="D140" s="32"/>
      <c r="E140" s="33"/>
      <c r="F140" s="34"/>
      <c r="G140" s="35"/>
      <c r="H140" s="32"/>
      <c r="I140" s="36"/>
      <c r="J140" s="37"/>
    </row>
    <row r="141" spans="1:10" ht="16.5" thickBot="1">
      <c r="A141" s="57">
        <v>78</v>
      </c>
      <c r="B141" s="157" t="s">
        <v>30</v>
      </c>
      <c r="C141" s="155" t="s">
        <v>58</v>
      </c>
      <c r="D141" s="19">
        <v>4</v>
      </c>
      <c r="E141" s="20" t="s">
        <v>6</v>
      </c>
      <c r="F141" s="238"/>
      <c r="G141" s="21">
        <v>0.21</v>
      </c>
      <c r="H141" s="113">
        <f>ROUND(D141*F141,2)</f>
        <v>0</v>
      </c>
      <c r="I141" s="113">
        <f>ROUND(H141*0.21,2)</f>
        <v>0</v>
      </c>
      <c r="J141" s="156">
        <f aca="true" t="shared" si="37" ref="J141">ROUND(I141+H141,2)</f>
        <v>0</v>
      </c>
    </row>
    <row r="142" spans="1:10" ht="15.75" thickBot="1">
      <c r="A142" s="282" t="s">
        <v>1</v>
      </c>
      <c r="B142" s="283"/>
      <c r="C142" s="283"/>
      <c r="D142" s="283"/>
      <c r="E142" s="283"/>
      <c r="F142" s="283"/>
      <c r="G142" s="284"/>
      <c r="H142" s="105">
        <f>SUM(H141:H141)</f>
        <v>0</v>
      </c>
      <c r="I142" s="106">
        <f>SUM(I141:I141)</f>
        <v>0</v>
      </c>
      <c r="J142" s="107">
        <f>SUM(J141:J141)</f>
        <v>0</v>
      </c>
    </row>
    <row r="143" ht="15.75" thickBot="1"/>
    <row r="144" spans="1:10" ht="16.5" thickBot="1">
      <c r="A144" s="23" t="s">
        <v>61</v>
      </c>
      <c r="B144" s="31" t="s">
        <v>66</v>
      </c>
      <c r="C144" s="81" t="s">
        <v>28</v>
      </c>
      <c r="D144" s="32"/>
      <c r="E144" s="33"/>
      <c r="F144" s="34"/>
      <c r="G144" s="35"/>
      <c r="H144" s="32"/>
      <c r="I144" s="36"/>
      <c r="J144" s="37"/>
    </row>
    <row r="145" spans="1:10" ht="16.5" thickBot="1">
      <c r="A145" s="57">
        <v>79</v>
      </c>
      <c r="B145" s="157" t="s">
        <v>30</v>
      </c>
      <c r="C145" s="155" t="s">
        <v>58</v>
      </c>
      <c r="D145" s="19">
        <v>4</v>
      </c>
      <c r="E145" s="20" t="s">
        <v>6</v>
      </c>
      <c r="F145" s="238"/>
      <c r="G145" s="21">
        <v>0.21</v>
      </c>
      <c r="H145" s="113">
        <f>ROUND(D145*F145,2)</f>
        <v>0</v>
      </c>
      <c r="I145" s="113">
        <f>ROUND(H145*0.21,2)</f>
        <v>0</v>
      </c>
      <c r="J145" s="156">
        <f aca="true" t="shared" si="38" ref="J145">ROUND(I145+H145,2)</f>
        <v>0</v>
      </c>
    </row>
    <row r="146" spans="1:10" ht="15.75" thickBot="1">
      <c r="A146" s="282" t="s">
        <v>1</v>
      </c>
      <c r="B146" s="283"/>
      <c r="C146" s="283"/>
      <c r="D146" s="283"/>
      <c r="E146" s="283"/>
      <c r="F146" s="283"/>
      <c r="G146" s="284"/>
      <c r="H146" s="105">
        <f>SUM(H145:H145)</f>
        <v>0</v>
      </c>
      <c r="I146" s="106">
        <f>SUM(I145:I145)</f>
        <v>0</v>
      </c>
      <c r="J146" s="107">
        <f>SUM(J145:J145)</f>
        <v>0</v>
      </c>
    </row>
    <row r="147" ht="15.75" thickBot="1"/>
    <row r="148" spans="1:10" ht="16.5" thickBot="1">
      <c r="A148" s="23" t="s">
        <v>61</v>
      </c>
      <c r="B148" s="31" t="s">
        <v>66</v>
      </c>
      <c r="C148" s="81" t="s">
        <v>95</v>
      </c>
      <c r="D148" s="32"/>
      <c r="E148" s="33"/>
      <c r="F148" s="34"/>
      <c r="G148" s="35"/>
      <c r="H148" s="32"/>
      <c r="I148" s="36"/>
      <c r="J148" s="37"/>
    </row>
    <row r="149" spans="1:10" ht="16.5" thickBot="1">
      <c r="A149" s="57">
        <v>80</v>
      </c>
      <c r="B149" s="157" t="s">
        <v>30</v>
      </c>
      <c r="C149" s="155" t="s">
        <v>58</v>
      </c>
      <c r="D149" s="19">
        <v>2</v>
      </c>
      <c r="E149" s="20" t="s">
        <v>6</v>
      </c>
      <c r="F149" s="238"/>
      <c r="G149" s="21">
        <v>0.21</v>
      </c>
      <c r="H149" s="113">
        <f>ROUND(D149*F149,2)</f>
        <v>0</v>
      </c>
      <c r="I149" s="113">
        <f>ROUND(H149*0.21,2)</f>
        <v>0</v>
      </c>
      <c r="J149" s="156">
        <f aca="true" t="shared" si="39" ref="J149">ROUND(I149+H149,2)</f>
        <v>0</v>
      </c>
    </row>
    <row r="150" spans="1:10" ht="15.75" thickBot="1">
      <c r="A150" s="282" t="s">
        <v>1</v>
      </c>
      <c r="B150" s="283"/>
      <c r="C150" s="283"/>
      <c r="D150" s="283"/>
      <c r="E150" s="283"/>
      <c r="F150" s="283"/>
      <c r="G150" s="284"/>
      <c r="H150" s="105">
        <f>H149</f>
        <v>0</v>
      </c>
      <c r="I150" s="106">
        <f>I149</f>
        <v>0</v>
      </c>
      <c r="J150" s="107">
        <f>J149</f>
        <v>0</v>
      </c>
    </row>
    <row r="151" ht="15.75" thickBot="1"/>
    <row r="152" spans="1:10" ht="16.5" thickBot="1">
      <c r="A152" s="23" t="s">
        <v>61</v>
      </c>
      <c r="B152" s="31" t="s">
        <v>66</v>
      </c>
      <c r="C152" s="81" t="s">
        <v>132</v>
      </c>
      <c r="D152" s="32"/>
      <c r="E152" s="33"/>
      <c r="F152" s="34"/>
      <c r="G152" s="35"/>
      <c r="H152" s="32"/>
      <c r="I152" s="36"/>
      <c r="J152" s="37"/>
    </row>
    <row r="153" spans="1:10" ht="15.75">
      <c r="A153" s="1">
        <v>81</v>
      </c>
      <c r="B153" s="110" t="s">
        <v>62</v>
      </c>
      <c r="C153" s="150" t="s">
        <v>12</v>
      </c>
      <c r="D153" s="3">
        <v>1</v>
      </c>
      <c r="E153" s="7" t="s">
        <v>6</v>
      </c>
      <c r="F153" s="238"/>
      <c r="G153" s="21">
        <v>0.21</v>
      </c>
      <c r="H153" s="112">
        <f aca="true" t="shared" si="40" ref="H153:H154">ROUND(D153*F153,2)</f>
        <v>0</v>
      </c>
      <c r="I153" s="113">
        <f aca="true" t="shared" si="41" ref="I153:I154">ROUND(H153*0.21,2)</f>
        <v>0</v>
      </c>
      <c r="J153" s="114">
        <f aca="true" t="shared" si="42" ref="J153:J154">ROUND(I153+H153,2)</f>
        <v>0</v>
      </c>
    </row>
    <row r="154" spans="1:10" ht="16.5" customHeight="1" thickBot="1">
      <c r="A154" s="30">
        <v>82</v>
      </c>
      <c r="B154" s="115" t="s">
        <v>65</v>
      </c>
      <c r="C154" s="167" t="s">
        <v>116</v>
      </c>
      <c r="D154" s="58">
        <v>1</v>
      </c>
      <c r="E154" s="59" t="s">
        <v>6</v>
      </c>
      <c r="F154" s="238"/>
      <c r="G154" s="44">
        <v>0.21</v>
      </c>
      <c r="H154" s="116">
        <f t="shared" si="40"/>
        <v>0</v>
      </c>
      <c r="I154" s="117">
        <f t="shared" si="41"/>
        <v>0</v>
      </c>
      <c r="J154" s="118">
        <f t="shared" si="42"/>
        <v>0</v>
      </c>
    </row>
    <row r="155" spans="1:10" ht="15.75" thickBot="1">
      <c r="A155" s="282" t="s">
        <v>1</v>
      </c>
      <c r="B155" s="283"/>
      <c r="C155" s="283"/>
      <c r="D155" s="283"/>
      <c r="E155" s="283"/>
      <c r="F155" s="283"/>
      <c r="G155" s="284"/>
      <c r="H155" s="105">
        <f>SUM(H153:H154)</f>
        <v>0</v>
      </c>
      <c r="I155" s="106">
        <f>SUM(I153:I154)</f>
        <v>0</v>
      </c>
      <c r="J155" s="107">
        <f>SUM(J153:J154)</f>
        <v>0</v>
      </c>
    </row>
    <row r="156" spans="1:10" ht="15.75" thickBot="1">
      <c r="A156" s="10"/>
      <c r="B156" s="10"/>
      <c r="C156" s="10"/>
      <c r="D156" s="10"/>
      <c r="E156" s="10"/>
      <c r="F156" s="10"/>
      <c r="G156" s="10"/>
      <c r="H156" s="122"/>
      <c r="I156" s="122"/>
      <c r="J156" s="109"/>
    </row>
    <row r="157" spans="1:10" ht="16.5" thickBot="1">
      <c r="A157" s="23" t="s">
        <v>61</v>
      </c>
      <c r="B157" s="31" t="s">
        <v>66</v>
      </c>
      <c r="C157" s="81" t="s">
        <v>131</v>
      </c>
      <c r="D157" s="32"/>
      <c r="E157" s="33"/>
      <c r="F157" s="34"/>
      <c r="G157" s="35"/>
      <c r="H157" s="32"/>
      <c r="I157" s="36"/>
      <c r="J157" s="37"/>
    </row>
    <row r="158" spans="1:10" ht="15.75">
      <c r="A158" s="57">
        <v>83</v>
      </c>
      <c r="B158" s="157" t="s">
        <v>126</v>
      </c>
      <c r="C158" s="155" t="s">
        <v>129</v>
      </c>
      <c r="D158" s="19">
        <v>1</v>
      </c>
      <c r="E158" s="20" t="s">
        <v>6</v>
      </c>
      <c r="F158" s="238"/>
      <c r="G158" s="21">
        <v>0.21</v>
      </c>
      <c r="H158" s="113">
        <f>ROUND(D158*F158,2)</f>
        <v>0</v>
      </c>
      <c r="I158" s="113">
        <f>ROUND(H158*0.21,2)</f>
        <v>0</v>
      </c>
      <c r="J158" s="156">
        <f aca="true" t="shared" si="43" ref="J158:J159">ROUND(I158+H158,2)</f>
        <v>0</v>
      </c>
    </row>
    <row r="159" spans="1:10" ht="16.5" thickBot="1">
      <c r="A159" s="183">
        <v>84</v>
      </c>
      <c r="B159" s="157" t="s">
        <v>153</v>
      </c>
      <c r="C159" s="155" t="s">
        <v>130</v>
      </c>
      <c r="D159" s="19">
        <v>1</v>
      </c>
      <c r="E159" s="20" t="s">
        <v>6</v>
      </c>
      <c r="F159" s="238"/>
      <c r="G159" s="21">
        <v>0.21</v>
      </c>
      <c r="H159" s="113">
        <f>ROUND(D159*F159,2)</f>
        <v>0</v>
      </c>
      <c r="I159" s="113">
        <f>ROUND(H159*0.21,2)</f>
        <v>0</v>
      </c>
      <c r="J159" s="156">
        <f t="shared" si="43"/>
        <v>0</v>
      </c>
    </row>
    <row r="160" spans="1:10" ht="15.75" thickBot="1">
      <c r="A160" s="282" t="s">
        <v>1</v>
      </c>
      <c r="B160" s="283"/>
      <c r="C160" s="283"/>
      <c r="D160" s="283"/>
      <c r="E160" s="283"/>
      <c r="F160" s="283"/>
      <c r="G160" s="284"/>
      <c r="H160" s="105">
        <f>SUM(H158:H159)</f>
        <v>0</v>
      </c>
      <c r="I160" s="106">
        <f>SUM(I158:I159)</f>
        <v>0</v>
      </c>
      <c r="J160" s="107">
        <f>SUM(J158:J159)</f>
        <v>0</v>
      </c>
    </row>
    <row r="161" spans="1:10" ht="15.75" thickBot="1">
      <c r="A161" s="168"/>
      <c r="B161" s="169"/>
      <c r="C161" s="169"/>
      <c r="D161" s="169"/>
      <c r="E161" s="169"/>
      <c r="F161" s="169"/>
      <c r="G161" s="169"/>
      <c r="H161" s="256"/>
      <c r="I161" s="257"/>
      <c r="J161" s="107"/>
    </row>
    <row r="162" spans="1:10" ht="16.5" thickBot="1">
      <c r="A162" s="23" t="s">
        <v>61</v>
      </c>
      <c r="B162" s="45" t="s">
        <v>66</v>
      </c>
      <c r="C162" s="85" t="s">
        <v>117</v>
      </c>
      <c r="D162" s="32"/>
      <c r="E162" s="46"/>
      <c r="F162" s="47"/>
      <c r="G162" s="48"/>
      <c r="H162" s="32"/>
      <c r="I162" s="32"/>
      <c r="J162" s="37"/>
    </row>
    <row r="163" spans="1:10" ht="15.75">
      <c r="A163" s="181">
        <v>85</v>
      </c>
      <c r="B163" s="131" t="s">
        <v>33</v>
      </c>
      <c r="C163" s="132" t="s">
        <v>35</v>
      </c>
      <c r="D163" s="16">
        <v>1</v>
      </c>
      <c r="E163" s="17" t="s">
        <v>6</v>
      </c>
      <c r="F163" s="239"/>
      <c r="G163" s="18">
        <v>0.21</v>
      </c>
      <c r="H163" s="100">
        <f aca="true" t="shared" si="44" ref="H163:H175">ROUND(D163*F163,2)</f>
        <v>0</v>
      </c>
      <c r="I163" s="100">
        <f aca="true" t="shared" si="45" ref="I163:I175">ROUND(H163*0.21,2)</f>
        <v>0</v>
      </c>
      <c r="J163" s="135">
        <f aca="true" t="shared" si="46" ref="J163:J175">ROUND(I163+H163,2)</f>
        <v>0</v>
      </c>
    </row>
    <row r="164" spans="1:10" ht="15.75">
      <c r="A164" s="172">
        <v>86</v>
      </c>
      <c r="B164" s="125" t="s">
        <v>34</v>
      </c>
      <c r="C164" s="130" t="s">
        <v>36</v>
      </c>
      <c r="D164" s="14">
        <v>2</v>
      </c>
      <c r="E164" s="20" t="s">
        <v>6</v>
      </c>
      <c r="F164" s="238"/>
      <c r="G164" s="8">
        <v>0.21</v>
      </c>
      <c r="H164" s="117">
        <f t="shared" si="44"/>
        <v>0</v>
      </c>
      <c r="I164" s="117">
        <f t="shared" si="45"/>
        <v>0</v>
      </c>
      <c r="J164" s="147">
        <f t="shared" si="46"/>
        <v>0</v>
      </c>
    </row>
    <row r="165" spans="1:10" ht="15.75">
      <c r="A165" s="172">
        <v>87</v>
      </c>
      <c r="B165" s="125" t="s">
        <v>99</v>
      </c>
      <c r="C165" s="130" t="s">
        <v>100</v>
      </c>
      <c r="D165" s="14">
        <v>1</v>
      </c>
      <c r="E165" s="20" t="s">
        <v>6</v>
      </c>
      <c r="F165" s="238"/>
      <c r="G165" s="8">
        <v>0.21</v>
      </c>
      <c r="H165" s="117">
        <f t="shared" si="44"/>
        <v>0</v>
      </c>
      <c r="I165" s="117">
        <f t="shared" si="45"/>
        <v>0</v>
      </c>
      <c r="J165" s="147">
        <f t="shared" si="46"/>
        <v>0</v>
      </c>
    </row>
    <row r="166" spans="1:10" ht="15.75">
      <c r="A166" s="172">
        <v>88</v>
      </c>
      <c r="B166" s="125" t="s">
        <v>38</v>
      </c>
      <c r="C166" s="130" t="s">
        <v>51</v>
      </c>
      <c r="D166" s="14">
        <v>3</v>
      </c>
      <c r="E166" s="20" t="s">
        <v>6</v>
      </c>
      <c r="F166" s="238"/>
      <c r="G166" s="8">
        <v>0.21</v>
      </c>
      <c r="H166" s="117">
        <f t="shared" si="44"/>
        <v>0</v>
      </c>
      <c r="I166" s="117">
        <f t="shared" si="45"/>
        <v>0</v>
      </c>
      <c r="J166" s="147">
        <f t="shared" si="46"/>
        <v>0</v>
      </c>
    </row>
    <row r="167" spans="1:10" ht="15.75">
      <c r="A167" s="172">
        <v>89</v>
      </c>
      <c r="B167" s="110" t="s">
        <v>49</v>
      </c>
      <c r="C167" s="150" t="s">
        <v>50</v>
      </c>
      <c r="D167" s="14">
        <v>3</v>
      </c>
      <c r="E167" s="15" t="s">
        <v>6</v>
      </c>
      <c r="F167" s="241"/>
      <c r="G167" s="8">
        <v>0.21</v>
      </c>
      <c r="H167" s="117">
        <f t="shared" si="44"/>
        <v>0</v>
      </c>
      <c r="I167" s="124">
        <f t="shared" si="45"/>
        <v>0</v>
      </c>
      <c r="J167" s="121">
        <f t="shared" si="46"/>
        <v>0</v>
      </c>
    </row>
    <row r="168" spans="1:10" ht="15.75">
      <c r="A168" s="172">
        <v>90</v>
      </c>
      <c r="B168" s="127" t="s">
        <v>37</v>
      </c>
      <c r="C168" s="137" t="s">
        <v>54</v>
      </c>
      <c r="D168" s="14">
        <v>3</v>
      </c>
      <c r="E168" s="20" t="s">
        <v>6</v>
      </c>
      <c r="F168" s="238"/>
      <c r="G168" s="8">
        <v>0.21</v>
      </c>
      <c r="H168" s="117">
        <f t="shared" si="44"/>
        <v>0</v>
      </c>
      <c r="I168" s="117">
        <f t="shared" si="45"/>
        <v>0</v>
      </c>
      <c r="J168" s="147">
        <f t="shared" si="46"/>
        <v>0</v>
      </c>
    </row>
    <row r="169" spans="1:10" ht="15.75">
      <c r="A169" s="172">
        <v>91</v>
      </c>
      <c r="B169" s="127" t="s">
        <v>41</v>
      </c>
      <c r="C169" s="130" t="s">
        <v>44</v>
      </c>
      <c r="D169" s="14">
        <v>3</v>
      </c>
      <c r="E169" s="20" t="s">
        <v>6</v>
      </c>
      <c r="F169" s="238"/>
      <c r="G169" s="8">
        <v>0.21</v>
      </c>
      <c r="H169" s="117">
        <f t="shared" si="44"/>
        <v>0</v>
      </c>
      <c r="I169" s="117">
        <f t="shared" si="45"/>
        <v>0</v>
      </c>
      <c r="J169" s="147">
        <f t="shared" si="46"/>
        <v>0</v>
      </c>
    </row>
    <row r="170" spans="1:10" ht="15.75">
      <c r="A170" s="172">
        <v>92</v>
      </c>
      <c r="B170" s="127" t="s">
        <v>39</v>
      </c>
      <c r="C170" s="111" t="s">
        <v>48</v>
      </c>
      <c r="D170" s="5">
        <v>1</v>
      </c>
      <c r="E170" s="20" t="s">
        <v>6</v>
      </c>
      <c r="F170" s="238"/>
      <c r="G170" s="8">
        <v>0.21</v>
      </c>
      <c r="H170" s="117">
        <f t="shared" si="44"/>
        <v>0</v>
      </c>
      <c r="I170" s="117">
        <f t="shared" si="45"/>
        <v>0</v>
      </c>
      <c r="J170" s="147">
        <f t="shared" si="46"/>
        <v>0</v>
      </c>
    </row>
    <row r="171" spans="1:10" ht="15.75">
      <c r="A171" s="172">
        <v>93</v>
      </c>
      <c r="B171" s="127" t="s">
        <v>92</v>
      </c>
      <c r="C171" s="123" t="s">
        <v>98</v>
      </c>
      <c r="D171" s="5">
        <v>1</v>
      </c>
      <c r="E171" s="20" t="s">
        <v>6</v>
      </c>
      <c r="F171" s="238"/>
      <c r="G171" s="8">
        <v>0.21</v>
      </c>
      <c r="H171" s="117">
        <f t="shared" si="44"/>
        <v>0</v>
      </c>
      <c r="I171" s="117">
        <f t="shared" si="45"/>
        <v>0</v>
      </c>
      <c r="J171" s="147">
        <f t="shared" si="46"/>
        <v>0</v>
      </c>
    </row>
    <row r="172" spans="1:10" ht="15.75">
      <c r="A172" s="172">
        <v>94</v>
      </c>
      <c r="B172" s="127" t="s">
        <v>107</v>
      </c>
      <c r="C172" s="123" t="s">
        <v>112</v>
      </c>
      <c r="D172" s="5">
        <v>1</v>
      </c>
      <c r="E172" s="20" t="s">
        <v>6</v>
      </c>
      <c r="F172" s="238"/>
      <c r="G172" s="8">
        <v>0.21</v>
      </c>
      <c r="H172" s="117">
        <f t="shared" si="44"/>
        <v>0</v>
      </c>
      <c r="I172" s="117">
        <f t="shared" si="45"/>
        <v>0</v>
      </c>
      <c r="J172" s="147">
        <f t="shared" si="46"/>
        <v>0</v>
      </c>
    </row>
    <row r="173" spans="1:17" ht="15.75">
      <c r="A173" s="172">
        <v>95</v>
      </c>
      <c r="B173" s="127" t="s">
        <v>64</v>
      </c>
      <c r="C173" s="123" t="s">
        <v>120</v>
      </c>
      <c r="D173" s="5">
        <v>1</v>
      </c>
      <c r="E173" s="20" t="s">
        <v>6</v>
      </c>
      <c r="F173" s="238"/>
      <c r="G173" s="8">
        <v>0.21</v>
      </c>
      <c r="H173" s="117">
        <f t="shared" si="44"/>
        <v>0</v>
      </c>
      <c r="I173" s="117">
        <f t="shared" si="45"/>
        <v>0</v>
      </c>
      <c r="J173" s="147">
        <f t="shared" si="46"/>
        <v>0</v>
      </c>
      <c r="Q173" s="95" t="s">
        <v>106</v>
      </c>
    </row>
    <row r="174" spans="1:10" ht="15.75">
      <c r="A174" s="172">
        <v>96</v>
      </c>
      <c r="B174" s="127" t="s">
        <v>63</v>
      </c>
      <c r="C174" s="111" t="s">
        <v>123</v>
      </c>
      <c r="D174" s="5">
        <v>3</v>
      </c>
      <c r="E174" s="20" t="s">
        <v>6</v>
      </c>
      <c r="F174" s="238"/>
      <c r="G174" s="8">
        <v>0.21</v>
      </c>
      <c r="H174" s="117">
        <f t="shared" si="44"/>
        <v>0</v>
      </c>
      <c r="I174" s="117">
        <f t="shared" si="45"/>
        <v>0</v>
      </c>
      <c r="J174" s="147">
        <f t="shared" si="46"/>
        <v>0</v>
      </c>
    </row>
    <row r="175" spans="1:10" ht="16.5" thickBot="1">
      <c r="A175" s="254">
        <v>97</v>
      </c>
      <c r="B175" s="138" t="s">
        <v>62</v>
      </c>
      <c r="C175" s="139" t="s">
        <v>40</v>
      </c>
      <c r="D175" s="67">
        <v>3</v>
      </c>
      <c r="E175" s="76" t="s">
        <v>6</v>
      </c>
      <c r="F175" s="240"/>
      <c r="G175" s="80">
        <v>0.21</v>
      </c>
      <c r="H175" s="103">
        <f t="shared" si="44"/>
        <v>0</v>
      </c>
      <c r="I175" s="162">
        <f t="shared" si="45"/>
        <v>0</v>
      </c>
      <c r="J175" s="163">
        <f t="shared" si="46"/>
        <v>0</v>
      </c>
    </row>
    <row r="176" spans="1:10" ht="15.75" thickBot="1">
      <c r="A176" s="285" t="s">
        <v>1</v>
      </c>
      <c r="B176" s="286"/>
      <c r="C176" s="286"/>
      <c r="D176" s="286"/>
      <c r="E176" s="286"/>
      <c r="F176" s="286"/>
      <c r="G176" s="287"/>
      <c r="H176" s="177">
        <f>SUM(H163:H175)</f>
        <v>0</v>
      </c>
      <c r="I176" s="144">
        <f>SUM(I163:I175)</f>
        <v>0</v>
      </c>
      <c r="J176" s="145">
        <f>SUM(J163:J175)</f>
        <v>0</v>
      </c>
    </row>
    <row r="177" spans="1:10" ht="15.75" thickBot="1">
      <c r="A177" s="10"/>
      <c r="B177" s="10"/>
      <c r="C177" s="10"/>
      <c r="D177" s="10"/>
      <c r="E177" s="10"/>
      <c r="F177" s="10"/>
      <c r="G177" s="10"/>
      <c r="H177" s="122"/>
      <c r="I177" s="122"/>
      <c r="J177" s="109"/>
    </row>
    <row r="178" spans="1:10" ht="16.5" thickBot="1">
      <c r="A178" s="23" t="s">
        <v>61</v>
      </c>
      <c r="B178" s="31" t="s">
        <v>66</v>
      </c>
      <c r="C178" s="81" t="s">
        <v>152</v>
      </c>
      <c r="D178" s="32"/>
      <c r="E178" s="33"/>
      <c r="F178" s="34"/>
      <c r="G178" s="35"/>
      <c r="H178" s="32"/>
      <c r="I178" s="36"/>
      <c r="J178" s="37"/>
    </row>
    <row r="179" spans="1:10" ht="16.5" customHeight="1" thickBot="1">
      <c r="A179" s="176">
        <v>98</v>
      </c>
      <c r="B179" s="182" t="s">
        <v>124</v>
      </c>
      <c r="C179" s="178" t="s">
        <v>125</v>
      </c>
      <c r="D179" s="179">
        <v>1</v>
      </c>
      <c r="E179" s="180" t="s">
        <v>156</v>
      </c>
      <c r="F179" s="242"/>
      <c r="G179" s="69">
        <v>0.21</v>
      </c>
      <c r="H179" s="103">
        <f>ROUND(D179*F179,2)</f>
        <v>0</v>
      </c>
      <c r="I179" s="162">
        <f>ROUND(H179*0.21,2)</f>
        <v>0</v>
      </c>
      <c r="J179" s="163">
        <f>ROUND(I179+H179,2)</f>
        <v>0</v>
      </c>
    </row>
    <row r="180" spans="1:10" ht="15.75" thickBot="1">
      <c r="A180" s="282" t="s">
        <v>1</v>
      </c>
      <c r="B180" s="283"/>
      <c r="C180" s="283"/>
      <c r="D180" s="283"/>
      <c r="E180" s="283"/>
      <c r="F180" s="283"/>
      <c r="G180" s="284"/>
      <c r="H180" s="105">
        <f>SUM(H179)</f>
        <v>0</v>
      </c>
      <c r="I180" s="105">
        <f aca="true" t="shared" si="47" ref="I180:J180">SUM(I179)</f>
        <v>0</v>
      </c>
      <c r="J180" s="105">
        <f t="shared" si="47"/>
        <v>0</v>
      </c>
    </row>
    <row r="181" spans="1:10" ht="15.75" thickBot="1">
      <c r="A181" s="10"/>
      <c r="B181" s="10"/>
      <c r="C181" s="10"/>
      <c r="D181" s="10"/>
      <c r="E181" s="10"/>
      <c r="F181" s="10"/>
      <c r="G181" s="10"/>
      <c r="H181" s="122"/>
      <c r="I181" s="122"/>
      <c r="J181" s="109"/>
    </row>
    <row r="182" spans="1:10" ht="16.5" thickBot="1">
      <c r="A182" s="70" t="s">
        <v>61</v>
      </c>
      <c r="B182" s="71" t="s">
        <v>66</v>
      </c>
      <c r="C182" s="86" t="s">
        <v>117</v>
      </c>
      <c r="D182" s="50"/>
      <c r="E182" s="72"/>
      <c r="F182" s="73"/>
      <c r="G182" s="74"/>
      <c r="H182" s="50"/>
      <c r="I182" s="50"/>
      <c r="J182" s="54"/>
    </row>
    <row r="183" spans="1:10" ht="15.75">
      <c r="A183" s="43">
        <v>99</v>
      </c>
      <c r="B183" s="131" t="s">
        <v>83</v>
      </c>
      <c r="C183" s="159" t="s">
        <v>85</v>
      </c>
      <c r="D183" s="16">
        <v>1</v>
      </c>
      <c r="E183" s="17" t="s">
        <v>6</v>
      </c>
      <c r="F183" s="239"/>
      <c r="G183" s="18">
        <v>0.21</v>
      </c>
      <c r="H183" s="100">
        <f aca="true" t="shared" si="48" ref="H183:H184">ROUND(D183*F183,2)</f>
        <v>0</v>
      </c>
      <c r="I183" s="100">
        <f aca="true" t="shared" si="49" ref="I183:I184">ROUND(H183*0.21,2)</f>
        <v>0</v>
      </c>
      <c r="J183" s="135">
        <f aca="true" t="shared" si="50" ref="J183:J184">ROUND(I183+H183,2)</f>
        <v>0</v>
      </c>
    </row>
    <row r="184" spans="1:10" ht="16.5" thickBot="1">
      <c r="A184" s="75">
        <v>100</v>
      </c>
      <c r="B184" s="138" t="s">
        <v>96</v>
      </c>
      <c r="C184" s="160" t="s">
        <v>97</v>
      </c>
      <c r="D184" s="67">
        <v>1</v>
      </c>
      <c r="E184" s="76" t="s">
        <v>6</v>
      </c>
      <c r="F184" s="240"/>
      <c r="G184" s="80">
        <v>0.21</v>
      </c>
      <c r="H184" s="103">
        <f t="shared" si="48"/>
        <v>0</v>
      </c>
      <c r="I184" s="103">
        <f t="shared" si="49"/>
        <v>0</v>
      </c>
      <c r="J184" s="104">
        <f t="shared" si="50"/>
        <v>0</v>
      </c>
    </row>
    <row r="185" spans="1:10" ht="15.75" thickBot="1">
      <c r="A185" s="285" t="s">
        <v>1</v>
      </c>
      <c r="B185" s="286"/>
      <c r="C185" s="286"/>
      <c r="D185" s="286"/>
      <c r="E185" s="286"/>
      <c r="F185" s="286"/>
      <c r="G185" s="287"/>
      <c r="H185" s="143">
        <f>SUM(H183:H184)</f>
        <v>0</v>
      </c>
      <c r="I185" s="144">
        <f>SUM(I183:I184)</f>
        <v>0</v>
      </c>
      <c r="J185" s="145">
        <f>SUM(J183:J184)</f>
        <v>0</v>
      </c>
    </row>
    <row r="186" ht="15.75" thickBot="1"/>
    <row r="187" spans="1:10" ht="16.5" thickBot="1">
      <c r="A187" s="23" t="s">
        <v>61</v>
      </c>
      <c r="B187" s="31" t="s">
        <v>66</v>
      </c>
      <c r="C187" s="81" t="s">
        <v>121</v>
      </c>
      <c r="D187" s="32"/>
      <c r="E187" s="33"/>
      <c r="F187" s="34"/>
      <c r="G187" s="35"/>
      <c r="H187" s="32"/>
      <c r="I187" s="36"/>
      <c r="J187" s="37"/>
    </row>
    <row r="188" spans="1:10" ht="16.5" thickBot="1">
      <c r="A188" s="57">
        <v>101</v>
      </c>
      <c r="B188" s="157" t="s">
        <v>84</v>
      </c>
      <c r="C188" s="151" t="s">
        <v>86</v>
      </c>
      <c r="D188" s="5">
        <v>1</v>
      </c>
      <c r="E188" s="20" t="s">
        <v>6</v>
      </c>
      <c r="F188" s="238"/>
      <c r="G188" s="21">
        <v>0.21</v>
      </c>
      <c r="H188" s="113">
        <f>ROUND(D188*F188,2)</f>
        <v>0</v>
      </c>
      <c r="I188" s="113">
        <f>ROUND(H188*0.21,2)</f>
        <v>0</v>
      </c>
      <c r="J188" s="156">
        <f aca="true" t="shared" si="51" ref="J188">ROUND(I188+H188,2)</f>
        <v>0</v>
      </c>
    </row>
    <row r="189" spans="1:10" ht="15.75" thickBot="1">
      <c r="A189" s="282" t="s">
        <v>1</v>
      </c>
      <c r="B189" s="283"/>
      <c r="C189" s="283"/>
      <c r="D189" s="283"/>
      <c r="E189" s="283"/>
      <c r="F189" s="283"/>
      <c r="G189" s="284"/>
      <c r="H189" s="105">
        <f>SUM(H188)</f>
        <v>0</v>
      </c>
      <c r="I189" s="105">
        <f aca="true" t="shared" si="52" ref="I189:J189">SUM(I188)</f>
        <v>0</v>
      </c>
      <c r="J189" s="105">
        <f t="shared" si="52"/>
        <v>0</v>
      </c>
    </row>
    <row r="191" ht="15">
      <c r="A191" s="153" t="s">
        <v>29</v>
      </c>
    </row>
    <row r="192" ht="15.75" thickBot="1"/>
    <row r="193" spans="1:10" ht="16.5" thickBot="1">
      <c r="A193" s="23" t="s">
        <v>61</v>
      </c>
      <c r="B193" s="24" t="s">
        <v>66</v>
      </c>
      <c r="C193" s="85" t="s">
        <v>70</v>
      </c>
      <c r="D193" s="32"/>
      <c r="E193" s="33"/>
      <c r="F193" s="34"/>
      <c r="G193" s="35"/>
      <c r="H193" s="32"/>
      <c r="I193" s="36"/>
      <c r="J193" s="37"/>
    </row>
    <row r="194" spans="1:10" ht="15.75">
      <c r="A194" s="1">
        <v>102</v>
      </c>
      <c r="B194" s="110" t="s">
        <v>32</v>
      </c>
      <c r="C194" s="150" t="s">
        <v>82</v>
      </c>
      <c r="D194" s="19">
        <v>1</v>
      </c>
      <c r="E194" s="20" t="s">
        <v>6</v>
      </c>
      <c r="F194" s="238"/>
      <c r="G194" s="21">
        <v>0.21</v>
      </c>
      <c r="H194" s="113">
        <f aca="true" t="shared" si="53" ref="H194:H195">ROUND(D194*F194,2)</f>
        <v>0</v>
      </c>
      <c r="I194" s="113">
        <f>ROUND(H194*0.21,2)</f>
        <v>0</v>
      </c>
      <c r="J194" s="121">
        <f aca="true" t="shared" si="54" ref="J194:J195">ROUND(I194+H194,2)</f>
        <v>0</v>
      </c>
    </row>
    <row r="195" spans="1:10" ht="16.5" thickBot="1">
      <c r="A195" s="30">
        <v>103</v>
      </c>
      <c r="B195" s="127" t="s">
        <v>41</v>
      </c>
      <c r="C195" s="137" t="s">
        <v>44</v>
      </c>
      <c r="D195" s="5">
        <v>1</v>
      </c>
      <c r="E195" s="29" t="s">
        <v>6</v>
      </c>
      <c r="F195" s="238"/>
      <c r="G195" s="44">
        <v>0.21</v>
      </c>
      <c r="H195" s="116">
        <f t="shared" si="53"/>
        <v>0</v>
      </c>
      <c r="I195" s="116">
        <f>ROUND(H195*0.21,2)</f>
        <v>0</v>
      </c>
      <c r="J195" s="118">
        <f t="shared" si="54"/>
        <v>0</v>
      </c>
    </row>
    <row r="196" spans="1:10" ht="15.75" thickBot="1">
      <c r="A196" s="282" t="s">
        <v>1</v>
      </c>
      <c r="B196" s="283"/>
      <c r="C196" s="283"/>
      <c r="D196" s="283"/>
      <c r="E196" s="283"/>
      <c r="F196" s="283"/>
      <c r="G196" s="284"/>
      <c r="H196" s="105">
        <f>SUM(H194:H195)</f>
        <v>0</v>
      </c>
      <c r="I196" s="106">
        <f>SUM(I194:I195)</f>
        <v>0</v>
      </c>
      <c r="J196" s="107">
        <f>SUM(J194:J195)</f>
        <v>0</v>
      </c>
    </row>
    <row r="197" ht="15.75" thickBot="1"/>
    <row r="198" spans="1:10" ht="16.5" thickBot="1">
      <c r="A198" s="23" t="s">
        <v>61</v>
      </c>
      <c r="B198" s="31" t="s">
        <v>66</v>
      </c>
      <c r="C198" s="81" t="s">
        <v>69</v>
      </c>
      <c r="D198" s="32"/>
      <c r="E198" s="33"/>
      <c r="F198" s="34"/>
      <c r="G198" s="35"/>
      <c r="H198" s="32"/>
      <c r="I198" s="36"/>
      <c r="J198" s="37"/>
    </row>
    <row r="199" spans="1:10" ht="16.5" thickBot="1">
      <c r="A199" s="57">
        <v>104</v>
      </c>
      <c r="B199" s="154" t="s">
        <v>30</v>
      </c>
      <c r="C199" s="155" t="s">
        <v>58</v>
      </c>
      <c r="D199" s="19">
        <v>4</v>
      </c>
      <c r="E199" s="20" t="s">
        <v>6</v>
      </c>
      <c r="F199" s="238"/>
      <c r="G199" s="21">
        <v>0.21</v>
      </c>
      <c r="H199" s="113">
        <f>ROUND(D199*F199,2)</f>
        <v>0</v>
      </c>
      <c r="I199" s="113">
        <f>ROUND(H199*0.21,2)</f>
        <v>0</v>
      </c>
      <c r="J199" s="156">
        <f aca="true" t="shared" si="55" ref="J199">ROUND(I199+H199,2)</f>
        <v>0</v>
      </c>
    </row>
    <row r="200" spans="1:10" ht="15.75" thickBot="1">
      <c r="A200" s="282" t="s">
        <v>1</v>
      </c>
      <c r="B200" s="283"/>
      <c r="C200" s="283"/>
      <c r="D200" s="283"/>
      <c r="E200" s="283"/>
      <c r="F200" s="283"/>
      <c r="G200" s="284"/>
      <c r="H200" s="105">
        <f>SUM(H199:H199)</f>
        <v>0</v>
      </c>
      <c r="I200" s="106">
        <f>SUM(I199:I199)</f>
        <v>0</v>
      </c>
      <c r="J200" s="107">
        <f>SUM(J199:J199)</f>
        <v>0</v>
      </c>
    </row>
    <row r="201" ht="15.75" thickBot="1"/>
    <row r="202" spans="1:10" ht="16.5" thickBot="1">
      <c r="A202" s="23" t="s">
        <v>61</v>
      </c>
      <c r="B202" s="31" t="s">
        <v>66</v>
      </c>
      <c r="C202" s="81" t="s">
        <v>68</v>
      </c>
      <c r="D202" s="32"/>
      <c r="E202" s="33"/>
      <c r="F202" s="34"/>
      <c r="G202" s="35"/>
      <c r="H202" s="32"/>
      <c r="I202" s="36"/>
      <c r="J202" s="37"/>
    </row>
    <row r="203" spans="1:10" ht="16.5" thickBot="1">
      <c r="A203" s="57">
        <v>105</v>
      </c>
      <c r="B203" s="157" t="s">
        <v>30</v>
      </c>
      <c r="C203" s="155" t="s">
        <v>58</v>
      </c>
      <c r="D203" s="19">
        <v>4</v>
      </c>
      <c r="E203" s="20" t="s">
        <v>6</v>
      </c>
      <c r="F203" s="238"/>
      <c r="G203" s="21">
        <v>0.21</v>
      </c>
      <c r="H203" s="113">
        <f>ROUND(D203*F203,2)</f>
        <v>0</v>
      </c>
      <c r="I203" s="113">
        <f>ROUND(H203*0.21,2)</f>
        <v>0</v>
      </c>
      <c r="J203" s="156">
        <f aca="true" t="shared" si="56" ref="J203">ROUND(I203+H203,2)</f>
        <v>0</v>
      </c>
    </row>
    <row r="204" spans="1:10" ht="15.75" thickBot="1">
      <c r="A204" s="282" t="s">
        <v>1</v>
      </c>
      <c r="B204" s="283"/>
      <c r="C204" s="283"/>
      <c r="D204" s="283"/>
      <c r="E204" s="283"/>
      <c r="F204" s="283"/>
      <c r="G204" s="284"/>
      <c r="H204" s="105">
        <f>SUM(H203:H203)</f>
        <v>0</v>
      </c>
      <c r="I204" s="106">
        <f>SUM(I203:I203)</f>
        <v>0</v>
      </c>
      <c r="J204" s="107">
        <f>SUM(J203:J203)</f>
        <v>0</v>
      </c>
    </row>
    <row r="205" ht="15.75" thickBot="1"/>
    <row r="206" spans="1:10" ht="16.5" thickBot="1">
      <c r="A206" s="23" t="s">
        <v>61</v>
      </c>
      <c r="B206" s="31" t="s">
        <v>66</v>
      </c>
      <c r="C206" s="81" t="s">
        <v>67</v>
      </c>
      <c r="D206" s="32"/>
      <c r="E206" s="33"/>
      <c r="F206" s="34"/>
      <c r="G206" s="35"/>
      <c r="H206" s="32"/>
      <c r="I206" s="36"/>
      <c r="J206" s="37"/>
    </row>
    <row r="207" spans="1:10" ht="16.5" thickBot="1">
      <c r="A207" s="57">
        <v>106</v>
      </c>
      <c r="B207" s="157" t="s">
        <v>30</v>
      </c>
      <c r="C207" s="155" t="s">
        <v>58</v>
      </c>
      <c r="D207" s="19">
        <v>4</v>
      </c>
      <c r="E207" s="20" t="s">
        <v>6</v>
      </c>
      <c r="F207" s="238"/>
      <c r="G207" s="21">
        <v>0.21</v>
      </c>
      <c r="H207" s="113">
        <f>ROUND(D207*F207,2)</f>
        <v>0</v>
      </c>
      <c r="I207" s="113">
        <f>ROUND(H207*0.21,2)</f>
        <v>0</v>
      </c>
      <c r="J207" s="156">
        <f aca="true" t="shared" si="57" ref="J207">ROUND(I207+H207,2)</f>
        <v>0</v>
      </c>
    </row>
    <row r="208" spans="1:10" ht="15.75" thickBot="1">
      <c r="A208" s="282" t="s">
        <v>1</v>
      </c>
      <c r="B208" s="283"/>
      <c r="C208" s="283"/>
      <c r="D208" s="283"/>
      <c r="E208" s="283"/>
      <c r="F208" s="283"/>
      <c r="G208" s="284"/>
      <c r="H208" s="105">
        <f>SUM(H207:H207)</f>
        <v>0</v>
      </c>
      <c r="I208" s="106">
        <f>SUM(I207:I207)</f>
        <v>0</v>
      </c>
      <c r="J208" s="107">
        <f>SUM(J207:J207)</f>
        <v>0</v>
      </c>
    </row>
    <row r="209" spans="1:10" ht="15.75" thickBot="1">
      <c r="A209" s="10"/>
      <c r="B209" s="10"/>
      <c r="C209" s="10"/>
      <c r="D209" s="10"/>
      <c r="E209" s="10"/>
      <c r="F209" s="10"/>
      <c r="G209" s="10"/>
      <c r="H209" s="158"/>
      <c r="I209" s="158"/>
      <c r="J209" s="109"/>
    </row>
    <row r="210" spans="1:10" ht="16.5" thickBot="1">
      <c r="A210" s="23" t="s">
        <v>61</v>
      </c>
      <c r="B210" s="31" t="s">
        <v>66</v>
      </c>
      <c r="C210" s="81" t="s">
        <v>101</v>
      </c>
      <c r="D210" s="32"/>
      <c r="E210" s="33"/>
      <c r="F210" s="34"/>
      <c r="G210" s="35"/>
      <c r="H210" s="32"/>
      <c r="I210" s="36"/>
      <c r="J210" s="37"/>
    </row>
    <row r="211" spans="1:10" ht="16.5" thickBot="1">
      <c r="A211" s="57">
        <v>107</v>
      </c>
      <c r="B211" s="157" t="s">
        <v>30</v>
      </c>
      <c r="C211" s="155" t="s">
        <v>58</v>
      </c>
      <c r="D211" s="19">
        <v>2</v>
      </c>
      <c r="E211" s="20" t="s">
        <v>6</v>
      </c>
      <c r="F211" s="238"/>
      <c r="G211" s="21">
        <v>0.21</v>
      </c>
      <c r="H211" s="113">
        <f>ROUND(D211*F211,2)</f>
        <v>0</v>
      </c>
      <c r="I211" s="113">
        <f>ROUND(H211*0.21,2)</f>
        <v>0</v>
      </c>
      <c r="J211" s="156">
        <f aca="true" t="shared" si="58" ref="J211">ROUND(I211+H211,2)</f>
        <v>0</v>
      </c>
    </row>
    <row r="212" spans="1:10" ht="15.75" thickBot="1">
      <c r="A212" s="282" t="s">
        <v>1</v>
      </c>
      <c r="B212" s="283"/>
      <c r="C212" s="283"/>
      <c r="D212" s="283"/>
      <c r="E212" s="283"/>
      <c r="F212" s="283"/>
      <c r="G212" s="284"/>
      <c r="H212" s="105">
        <f>SUM(H211:H211)</f>
        <v>0</v>
      </c>
      <c r="I212" s="106">
        <f>SUM(I211:I211)</f>
        <v>0</v>
      </c>
      <c r="J212" s="107">
        <f>SUM(J211:J211)</f>
        <v>0</v>
      </c>
    </row>
    <row r="213" ht="15.75" thickBot="1"/>
    <row r="214" spans="1:10" ht="16.5" thickBot="1">
      <c r="A214" s="23" t="s">
        <v>61</v>
      </c>
      <c r="B214" s="31" t="s">
        <v>66</v>
      </c>
      <c r="C214" s="81" t="s">
        <v>127</v>
      </c>
      <c r="D214" s="32"/>
      <c r="E214" s="33"/>
      <c r="F214" s="34"/>
      <c r="G214" s="35"/>
      <c r="H214" s="32"/>
      <c r="I214" s="36"/>
      <c r="J214" s="37"/>
    </row>
    <row r="215" spans="1:10" ht="15.75">
      <c r="A215" s="1">
        <v>108</v>
      </c>
      <c r="B215" s="110" t="s">
        <v>62</v>
      </c>
      <c r="C215" s="150" t="s">
        <v>12</v>
      </c>
      <c r="D215" s="3">
        <v>1</v>
      </c>
      <c r="E215" s="7" t="s">
        <v>6</v>
      </c>
      <c r="F215" s="238"/>
      <c r="G215" s="21">
        <v>0.21</v>
      </c>
      <c r="H215" s="112">
        <f aca="true" t="shared" si="59" ref="H215:H216">ROUND(D215*F215,2)</f>
        <v>0</v>
      </c>
      <c r="I215" s="113">
        <f aca="true" t="shared" si="60" ref="I215:I216">ROUND(H215*0.21,2)</f>
        <v>0</v>
      </c>
      <c r="J215" s="114">
        <f aca="true" t="shared" si="61" ref="J215:J216">ROUND(I215+H215,2)</f>
        <v>0</v>
      </c>
    </row>
    <row r="216" spans="1:10" ht="16.5" customHeight="1" thickBot="1">
      <c r="A216" s="30">
        <v>109</v>
      </c>
      <c r="B216" s="115" t="s">
        <v>65</v>
      </c>
      <c r="C216" s="167" t="s">
        <v>116</v>
      </c>
      <c r="D216" s="58">
        <v>1</v>
      </c>
      <c r="E216" s="59" t="s">
        <v>6</v>
      </c>
      <c r="F216" s="238"/>
      <c r="G216" s="44">
        <v>0.21</v>
      </c>
      <c r="H216" s="116">
        <f t="shared" si="59"/>
        <v>0</v>
      </c>
      <c r="I216" s="117">
        <f t="shared" si="60"/>
        <v>0</v>
      </c>
      <c r="J216" s="118">
        <f t="shared" si="61"/>
        <v>0</v>
      </c>
    </row>
    <row r="217" spans="1:10" ht="15.75" thickBot="1">
      <c r="A217" s="282" t="s">
        <v>1</v>
      </c>
      <c r="B217" s="283"/>
      <c r="C217" s="283"/>
      <c r="D217" s="283"/>
      <c r="E217" s="283"/>
      <c r="F217" s="283"/>
      <c r="G217" s="284"/>
      <c r="H217" s="105">
        <f>SUM(H215:H216)</f>
        <v>0</v>
      </c>
      <c r="I217" s="106">
        <f>SUM(I215:I216)</f>
        <v>0</v>
      </c>
      <c r="J217" s="107">
        <f>SUM(J215:J216)</f>
        <v>0</v>
      </c>
    </row>
    <row r="218" spans="1:10" ht="15.75" thickBot="1">
      <c r="A218" s="10"/>
      <c r="B218" s="10"/>
      <c r="C218" s="10"/>
      <c r="D218" s="10"/>
      <c r="E218" s="10"/>
      <c r="F218" s="10"/>
      <c r="G218" s="10"/>
      <c r="H218" s="122"/>
      <c r="I218" s="122"/>
      <c r="J218" s="109"/>
    </row>
    <row r="219" spans="1:10" ht="16.5" thickBot="1">
      <c r="A219" s="23" t="s">
        <v>61</v>
      </c>
      <c r="B219" s="31" t="s">
        <v>66</v>
      </c>
      <c r="C219" s="81" t="s">
        <v>128</v>
      </c>
      <c r="D219" s="32"/>
      <c r="E219" s="33"/>
      <c r="F219" s="34"/>
      <c r="G219" s="35"/>
      <c r="H219" s="32"/>
      <c r="I219" s="36"/>
      <c r="J219" s="37"/>
    </row>
    <row r="220" spans="1:10" ht="15.75">
      <c r="A220" s="57">
        <v>110</v>
      </c>
      <c r="B220" s="157" t="s">
        <v>126</v>
      </c>
      <c r="C220" s="155" t="s">
        <v>129</v>
      </c>
      <c r="D220" s="19">
        <v>1</v>
      </c>
      <c r="E220" s="20" t="s">
        <v>6</v>
      </c>
      <c r="F220" s="238"/>
      <c r="G220" s="21">
        <v>0.21</v>
      </c>
      <c r="H220" s="113">
        <f>ROUND(D220*F220,2)</f>
        <v>0</v>
      </c>
      <c r="I220" s="113">
        <f>ROUND(H220*0.21,2)</f>
        <v>0</v>
      </c>
      <c r="J220" s="156">
        <f aca="true" t="shared" si="62" ref="J220">ROUND(I220+H220,2)</f>
        <v>0</v>
      </c>
    </row>
    <row r="221" spans="1:10" ht="16.5" thickBot="1">
      <c r="A221" s="183">
        <v>111</v>
      </c>
      <c r="B221" s="157" t="s">
        <v>153</v>
      </c>
      <c r="C221" s="155" t="s">
        <v>130</v>
      </c>
      <c r="D221" s="19">
        <v>1</v>
      </c>
      <c r="E221" s="20" t="s">
        <v>6</v>
      </c>
      <c r="F221" s="238"/>
      <c r="G221" s="21">
        <v>0.21</v>
      </c>
      <c r="H221" s="113">
        <f>ROUND(D221*F221,2)</f>
        <v>0</v>
      </c>
      <c r="I221" s="113">
        <f>ROUND(H221*0.21,2)</f>
        <v>0</v>
      </c>
      <c r="J221" s="156">
        <f aca="true" t="shared" si="63" ref="J221">ROUND(I221+H221,2)</f>
        <v>0</v>
      </c>
    </row>
    <row r="222" spans="1:10" ht="15.75" thickBot="1">
      <c r="A222" s="282" t="s">
        <v>1</v>
      </c>
      <c r="B222" s="283"/>
      <c r="C222" s="283"/>
      <c r="D222" s="283"/>
      <c r="E222" s="283"/>
      <c r="F222" s="283"/>
      <c r="G222" s="284"/>
      <c r="H222" s="105">
        <f>SUM(H220:H221)</f>
        <v>0</v>
      </c>
      <c r="I222" s="106">
        <f>SUM(I220:I221)</f>
        <v>0</v>
      </c>
      <c r="J222" s="107">
        <f>SUM(J220:J221)</f>
        <v>0</v>
      </c>
    </row>
    <row r="223" ht="15.75" thickBot="1"/>
    <row r="224" spans="1:10" ht="16.5" thickBot="1">
      <c r="A224" s="23" t="s">
        <v>61</v>
      </c>
      <c r="B224" s="45" t="s">
        <v>66</v>
      </c>
      <c r="C224" s="85" t="s">
        <v>118</v>
      </c>
      <c r="D224" s="32"/>
      <c r="E224" s="46"/>
      <c r="F224" s="47"/>
      <c r="G224" s="48"/>
      <c r="H224" s="32"/>
      <c r="I224" s="32"/>
      <c r="J224" s="37"/>
    </row>
    <row r="225" spans="1:10" ht="15.75">
      <c r="A225" s="170">
        <v>112</v>
      </c>
      <c r="B225" s="173" t="s">
        <v>87</v>
      </c>
      <c r="C225" s="161" t="s">
        <v>159</v>
      </c>
      <c r="D225" s="77">
        <v>1</v>
      </c>
      <c r="E225" s="78" t="s">
        <v>6</v>
      </c>
      <c r="F225" s="243"/>
      <c r="G225" s="79">
        <v>0.21</v>
      </c>
      <c r="H225" s="99">
        <f aca="true" t="shared" si="64" ref="H225:H232">ROUND(D225*F225,2)</f>
        <v>0</v>
      </c>
      <c r="I225" s="99">
        <f aca="true" t="shared" si="65" ref="I225:I232">ROUND(H225*0.21,2)</f>
        <v>0</v>
      </c>
      <c r="J225" s="101">
        <f aca="true" t="shared" si="66" ref="J225:J232">ROUND(I225+H225,2)</f>
        <v>0</v>
      </c>
    </row>
    <row r="226" spans="1:10" ht="15.75">
      <c r="A226" s="171">
        <v>113</v>
      </c>
      <c r="B226" s="174" t="s">
        <v>88</v>
      </c>
      <c r="C226" s="111" t="s">
        <v>160</v>
      </c>
      <c r="D226" s="14">
        <v>2</v>
      </c>
      <c r="E226" s="15" t="s">
        <v>6</v>
      </c>
      <c r="F226" s="238"/>
      <c r="G226" s="8">
        <v>0.21</v>
      </c>
      <c r="H226" s="117">
        <f t="shared" si="64"/>
        <v>0</v>
      </c>
      <c r="I226" s="117">
        <f t="shared" si="65"/>
        <v>0</v>
      </c>
      <c r="J226" s="147">
        <f t="shared" si="66"/>
        <v>0</v>
      </c>
    </row>
    <row r="227" spans="1:10" ht="15.75">
      <c r="A227" s="172">
        <v>114</v>
      </c>
      <c r="B227" s="127" t="s">
        <v>102</v>
      </c>
      <c r="C227" s="111" t="s">
        <v>90</v>
      </c>
      <c r="D227" s="5">
        <v>1</v>
      </c>
      <c r="E227" s="20" t="s">
        <v>6</v>
      </c>
      <c r="F227" s="244"/>
      <c r="G227" s="8">
        <v>0.21</v>
      </c>
      <c r="H227" s="117">
        <f t="shared" si="64"/>
        <v>0</v>
      </c>
      <c r="I227" s="117">
        <f t="shared" si="65"/>
        <v>0</v>
      </c>
      <c r="J227" s="147">
        <f t="shared" si="66"/>
        <v>0</v>
      </c>
    </row>
    <row r="228" spans="1:10" ht="15.75">
      <c r="A228" s="171">
        <v>115</v>
      </c>
      <c r="B228" s="174" t="s">
        <v>45</v>
      </c>
      <c r="C228" s="111" t="s">
        <v>155</v>
      </c>
      <c r="D228" s="14">
        <v>1</v>
      </c>
      <c r="E228" s="15" t="s">
        <v>6</v>
      </c>
      <c r="F228" s="238"/>
      <c r="G228" s="8">
        <v>0.21</v>
      </c>
      <c r="H228" s="117">
        <f t="shared" si="64"/>
        <v>0</v>
      </c>
      <c r="I228" s="117">
        <f t="shared" si="65"/>
        <v>0</v>
      </c>
      <c r="J228" s="147">
        <f t="shared" si="66"/>
        <v>0</v>
      </c>
    </row>
    <row r="229" spans="1:10" ht="15.75">
      <c r="A229" s="172">
        <v>116</v>
      </c>
      <c r="B229" s="175" t="s">
        <v>108</v>
      </c>
      <c r="C229" s="123" t="s">
        <v>109</v>
      </c>
      <c r="D229" s="5">
        <v>1</v>
      </c>
      <c r="E229" s="20" t="s">
        <v>6</v>
      </c>
      <c r="F229" s="238"/>
      <c r="G229" s="8">
        <v>0.21</v>
      </c>
      <c r="H229" s="117">
        <f t="shared" si="64"/>
        <v>0</v>
      </c>
      <c r="I229" s="117">
        <f t="shared" si="65"/>
        <v>0</v>
      </c>
      <c r="J229" s="147">
        <f t="shared" si="66"/>
        <v>0</v>
      </c>
    </row>
    <row r="230" spans="1:10" ht="15.75">
      <c r="A230" s="172">
        <v>117</v>
      </c>
      <c r="B230" s="175" t="s">
        <v>89</v>
      </c>
      <c r="C230" s="123" t="s">
        <v>105</v>
      </c>
      <c r="D230" s="5">
        <v>3</v>
      </c>
      <c r="E230" s="20" t="s">
        <v>6</v>
      </c>
      <c r="F230" s="238"/>
      <c r="G230" s="8">
        <v>0.21</v>
      </c>
      <c r="H230" s="117">
        <f t="shared" si="64"/>
        <v>0</v>
      </c>
      <c r="I230" s="117">
        <f t="shared" si="65"/>
        <v>0</v>
      </c>
      <c r="J230" s="147">
        <f t="shared" si="66"/>
        <v>0</v>
      </c>
    </row>
    <row r="231" spans="1:10" ht="15.75">
      <c r="A231" s="172">
        <v>118</v>
      </c>
      <c r="B231" s="127" t="s">
        <v>64</v>
      </c>
      <c r="C231" s="123" t="s">
        <v>120</v>
      </c>
      <c r="D231" s="5">
        <v>1</v>
      </c>
      <c r="E231" s="20" t="s">
        <v>6</v>
      </c>
      <c r="F231" s="238"/>
      <c r="G231" s="8">
        <v>0.21</v>
      </c>
      <c r="H231" s="117">
        <f t="shared" si="64"/>
        <v>0</v>
      </c>
      <c r="I231" s="117">
        <f t="shared" si="65"/>
        <v>0</v>
      </c>
      <c r="J231" s="147">
        <f t="shared" si="66"/>
        <v>0</v>
      </c>
    </row>
    <row r="232" spans="1:10" ht="16.5" thickBot="1">
      <c r="A232" s="172">
        <v>119</v>
      </c>
      <c r="B232" s="138" t="s">
        <v>103</v>
      </c>
      <c r="C232" s="139" t="s">
        <v>104</v>
      </c>
      <c r="D232" s="67">
        <v>1</v>
      </c>
      <c r="E232" s="68" t="s">
        <v>6</v>
      </c>
      <c r="F232" s="240"/>
      <c r="G232" s="69">
        <v>0.21</v>
      </c>
      <c r="H232" s="162">
        <f t="shared" si="64"/>
        <v>0</v>
      </c>
      <c r="I232" s="162">
        <f t="shared" si="65"/>
        <v>0</v>
      </c>
      <c r="J232" s="163">
        <f t="shared" si="66"/>
        <v>0</v>
      </c>
    </row>
    <row r="233" spans="1:10" ht="15.75" thickBot="1">
      <c r="A233" s="282" t="s">
        <v>1</v>
      </c>
      <c r="B233" s="283"/>
      <c r="C233" s="286"/>
      <c r="D233" s="286"/>
      <c r="E233" s="286"/>
      <c r="F233" s="286"/>
      <c r="G233" s="287"/>
      <c r="H233" s="143">
        <f>SUM(H225:H232)</f>
        <v>0</v>
      </c>
      <c r="I233" s="144">
        <f>SUM(I225:I232)</f>
        <v>0</v>
      </c>
      <c r="J233" s="145">
        <f>SUM(J225:J232)</f>
        <v>0</v>
      </c>
    </row>
    <row r="234" ht="15.75" customHeight="1" thickBot="1"/>
    <row r="235" spans="8:10" ht="17.25" customHeight="1">
      <c r="H235" s="314" t="s">
        <v>4</v>
      </c>
      <c r="I235" s="314" t="s">
        <v>9</v>
      </c>
      <c r="J235" s="309" t="s">
        <v>10</v>
      </c>
    </row>
    <row r="236" spans="8:10" ht="22.5" customHeight="1" thickBot="1">
      <c r="H236" s="315"/>
      <c r="I236" s="315"/>
      <c r="J236" s="310"/>
    </row>
    <row r="237" spans="1:10" ht="24" customHeight="1" thickBot="1">
      <c r="A237" s="311" t="s">
        <v>1</v>
      </c>
      <c r="B237" s="312"/>
      <c r="C237" s="312"/>
      <c r="D237" s="312"/>
      <c r="E237" s="312"/>
      <c r="F237" s="312"/>
      <c r="G237" s="313"/>
      <c r="H237" s="164">
        <f>SUM(H13,H18,H22,H27,H43,H56,H72,H77,H82,H93,H98,H103,H108,H122,H127,H134,H138,H142,H146,H150,H155,H176,H185,H189,H196,H200,H204,H208,H212,H217,H233,H222,H160,H180)</f>
        <v>0</v>
      </c>
      <c r="I237" s="255">
        <f aca="true" t="shared" si="67" ref="I237:J237">SUM(I13,I18,I22,I27,I43,I56,I72,I77,I82,I93,I98,I103,I108,I122,I127,I134,I138,I142,I146,I150,I155,I176,I185,I189,I196,I200,I204,I208,I212,I217,I233,I222,I160,I180)</f>
        <v>0</v>
      </c>
      <c r="J237" s="164">
        <f t="shared" si="67"/>
        <v>0</v>
      </c>
    </row>
    <row r="238" ht="15">
      <c r="H238" s="165"/>
    </row>
    <row r="239" spans="1:7" ht="19.5" customHeight="1">
      <c r="A239" s="95" t="s">
        <v>113</v>
      </c>
      <c r="F239" s="4"/>
      <c r="G239" s="95"/>
    </row>
    <row r="242" ht="15">
      <c r="I242" s="165"/>
    </row>
    <row r="246" ht="15">
      <c r="G246" s="95"/>
    </row>
    <row r="247" ht="15">
      <c r="G247" s="95"/>
    </row>
    <row r="248" ht="15">
      <c r="G248" s="95"/>
    </row>
    <row r="249" ht="15">
      <c r="G249" s="95"/>
    </row>
    <row r="250" ht="15">
      <c r="G250" s="95"/>
    </row>
    <row r="251" ht="15">
      <c r="G251" s="95"/>
    </row>
    <row r="252" ht="15">
      <c r="G252" s="95"/>
    </row>
    <row r="253" ht="15">
      <c r="G253" s="95"/>
    </row>
    <row r="254" ht="15">
      <c r="G254" s="95"/>
    </row>
    <row r="255" ht="15">
      <c r="G255" s="95"/>
    </row>
    <row r="256" ht="15">
      <c r="G256" s="95"/>
    </row>
    <row r="257" ht="15">
      <c r="G257" s="95"/>
    </row>
    <row r="258" ht="15">
      <c r="G258" s="95"/>
    </row>
    <row r="259" ht="15">
      <c r="G259" s="95"/>
    </row>
  </sheetData>
  <sheetProtection algorithmName="SHA-512" hashValue="RLMAIECRTUAU/TwZHlcNp8P5Y9pOQ6Up7pPTmlblfxngJKAXVB2unvDqCDITNVJlDE9B98vU5o0acSdTUOicUA==" saltValue="wc2mgIRdAjm6DEtrl2uS6A==" spinCount="100000" sheet="1" objects="1" scenarios="1"/>
  <mergeCells count="50">
    <mergeCell ref="J235:J236"/>
    <mergeCell ref="A122:G122"/>
    <mergeCell ref="A108:G108"/>
    <mergeCell ref="A98:G98"/>
    <mergeCell ref="A237:G237"/>
    <mergeCell ref="A103:G103"/>
    <mergeCell ref="A150:G150"/>
    <mergeCell ref="I235:I236"/>
    <mergeCell ref="A233:G233"/>
    <mergeCell ref="A217:G217"/>
    <mergeCell ref="A208:G208"/>
    <mergeCell ref="A204:G204"/>
    <mergeCell ref="H235:H236"/>
    <mergeCell ref="A212:G212"/>
    <mergeCell ref="A222:G222"/>
    <mergeCell ref="A200:G200"/>
    <mergeCell ref="A1:J1"/>
    <mergeCell ref="A2:J2"/>
    <mergeCell ref="B5:B6"/>
    <mergeCell ref="D5:D6"/>
    <mergeCell ref="G5:G6"/>
    <mergeCell ref="F5:F6"/>
    <mergeCell ref="H5:H6"/>
    <mergeCell ref="A5:A6"/>
    <mergeCell ref="J5:J6"/>
    <mergeCell ref="E5:E6"/>
    <mergeCell ref="A3:J3"/>
    <mergeCell ref="A4:J4"/>
    <mergeCell ref="A27:G27"/>
    <mergeCell ref="A142:G142"/>
    <mergeCell ref="A22:G22"/>
    <mergeCell ref="A18:G18"/>
    <mergeCell ref="A13:G13"/>
    <mergeCell ref="A138:G138"/>
    <mergeCell ref="A134:G134"/>
    <mergeCell ref="A127:G127"/>
    <mergeCell ref="A93:G93"/>
    <mergeCell ref="A82:G82"/>
    <mergeCell ref="A77:G77"/>
    <mergeCell ref="A72:G72"/>
    <mergeCell ref="A56:G56"/>
    <mergeCell ref="A43:G43"/>
    <mergeCell ref="A196:G196"/>
    <mergeCell ref="A176:G176"/>
    <mergeCell ref="A155:G155"/>
    <mergeCell ref="A146:G146"/>
    <mergeCell ref="A160:G160"/>
    <mergeCell ref="A189:G189"/>
    <mergeCell ref="A185:G185"/>
    <mergeCell ref="A180:G180"/>
  </mergeCells>
  <printOptions/>
  <pageMargins left="0.3937007874015748" right="0" top="0.3937007874015748" bottom="0" header="0.31496062992125984" footer="0.31496062992125984"/>
  <pageSetup fitToHeight="0" fitToWidth="1" horizontalDpi="600" verticalDpi="600" orientation="landscape" paperSize="9" scale="84" r:id="rId1"/>
  <rowBreaks count="6" manualBreakCount="6">
    <brk id="28" max="16383" man="1"/>
    <brk id="57" max="16383" man="1"/>
    <brk id="94" max="16383" man="1"/>
    <brk id="109" max="16383" man="1"/>
    <brk id="139" max="16383" man="1"/>
    <brk id="16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799847602844"/>
  </sheetPr>
  <dimension ref="A1:J47"/>
  <sheetViews>
    <sheetView view="pageBreakPreview" zoomScale="80" zoomScaleSheetLayoutView="80" workbookViewId="0" topLeftCell="A1">
      <selection activeCell="A1" sqref="A1:J1"/>
    </sheetView>
  </sheetViews>
  <sheetFormatPr defaultColWidth="9.140625" defaultRowHeight="15"/>
  <cols>
    <col min="1" max="1" width="5.7109375" style="188" customWidth="1"/>
    <col min="2" max="2" width="6.8515625" style="188" customWidth="1"/>
    <col min="3" max="3" width="55.28125" style="188" customWidth="1"/>
    <col min="4" max="4" width="4.421875" style="188" bestFit="1" customWidth="1"/>
    <col min="5" max="5" width="4.421875" style="188" customWidth="1"/>
    <col min="6" max="6" width="15.7109375" style="188" customWidth="1"/>
    <col min="7" max="7" width="9.28125" style="229" bestFit="1" customWidth="1"/>
    <col min="8" max="9" width="22.00390625" style="188" customWidth="1"/>
    <col min="10" max="10" width="24.00390625" style="188" customWidth="1"/>
  </cols>
  <sheetData>
    <row r="1" spans="1:10" ht="35.1" customHeight="1">
      <c r="A1" s="288" t="s">
        <v>91</v>
      </c>
      <c r="B1" s="289"/>
      <c r="C1" s="289"/>
      <c r="D1" s="289"/>
      <c r="E1" s="289"/>
      <c r="F1" s="289"/>
      <c r="G1" s="289"/>
      <c r="H1" s="289"/>
      <c r="I1" s="289"/>
      <c r="J1" s="290"/>
    </row>
    <row r="2" spans="1:10" ht="35.1" customHeight="1" thickBot="1">
      <c r="A2" s="291" t="s">
        <v>151</v>
      </c>
      <c r="B2" s="292"/>
      <c r="C2" s="292"/>
      <c r="D2" s="292"/>
      <c r="E2" s="292"/>
      <c r="F2" s="292"/>
      <c r="G2" s="292"/>
      <c r="H2" s="292"/>
      <c r="I2" s="292"/>
      <c r="J2" s="293"/>
    </row>
    <row r="3" spans="1:10" ht="20.1" customHeight="1" thickBot="1">
      <c r="A3" s="308" t="s">
        <v>7</v>
      </c>
      <c r="B3" s="308"/>
      <c r="C3" s="308"/>
      <c r="D3" s="308"/>
      <c r="E3" s="308"/>
      <c r="F3" s="308"/>
      <c r="G3" s="308"/>
      <c r="H3" s="308"/>
      <c r="I3" s="308"/>
      <c r="J3" s="308"/>
    </row>
    <row r="4" spans="1:10" ht="20.1" customHeight="1" thickBot="1">
      <c r="A4" s="308" t="s">
        <v>145</v>
      </c>
      <c r="B4" s="308"/>
      <c r="C4" s="308"/>
      <c r="D4" s="308"/>
      <c r="E4" s="308"/>
      <c r="F4" s="308"/>
      <c r="G4" s="308"/>
      <c r="H4" s="308"/>
      <c r="I4" s="308"/>
      <c r="J4" s="308"/>
    </row>
    <row r="5" spans="1:10" ht="75" customHeight="1" thickBot="1">
      <c r="A5" s="302" t="s">
        <v>3</v>
      </c>
      <c r="B5" s="294" t="s">
        <v>60</v>
      </c>
      <c r="C5" s="184" t="s">
        <v>55</v>
      </c>
      <c r="D5" s="296" t="s">
        <v>0</v>
      </c>
      <c r="E5" s="306" t="s">
        <v>5</v>
      </c>
      <c r="F5" s="298" t="s">
        <v>2</v>
      </c>
      <c r="G5" s="298" t="s">
        <v>8</v>
      </c>
      <c r="H5" s="300" t="s">
        <v>4</v>
      </c>
      <c r="I5" s="185" t="s">
        <v>9</v>
      </c>
      <c r="J5" s="304" t="s">
        <v>10</v>
      </c>
    </row>
    <row r="6" spans="1:10" ht="15.75" customHeight="1" thickBot="1">
      <c r="A6" s="303"/>
      <c r="B6" s="295"/>
      <c r="C6" s="186" t="s">
        <v>53</v>
      </c>
      <c r="D6" s="297"/>
      <c r="E6" s="307"/>
      <c r="F6" s="299"/>
      <c r="G6" s="299"/>
      <c r="H6" s="301"/>
      <c r="I6" s="187"/>
      <c r="J6" s="305"/>
    </row>
    <row r="7" ht="15.75" thickBot="1">
      <c r="G7" s="188"/>
    </row>
    <row r="8" spans="1:10" ht="15.75" thickBot="1">
      <c r="A8" s="189" t="s">
        <v>61</v>
      </c>
      <c r="B8" s="190" t="s">
        <v>66</v>
      </c>
      <c r="C8" s="191" t="s">
        <v>133</v>
      </c>
      <c r="D8" s="192"/>
      <c r="E8" s="193"/>
      <c r="F8" s="194"/>
      <c r="G8" s="195"/>
      <c r="H8" s="196"/>
      <c r="I8" s="197"/>
      <c r="J8" s="198"/>
    </row>
    <row r="9" spans="1:10" ht="15">
      <c r="A9" s="199">
        <v>1</v>
      </c>
      <c r="B9" s="200" t="s">
        <v>32</v>
      </c>
      <c r="C9" s="201" t="s">
        <v>134</v>
      </c>
      <c r="D9" s="202">
        <v>1</v>
      </c>
      <c r="E9" s="203" t="s">
        <v>6</v>
      </c>
      <c r="F9" s="248"/>
      <c r="G9" s="204">
        <v>0.21</v>
      </c>
      <c r="H9" s="205">
        <f>ROUND(D9*F9,2)</f>
        <v>0</v>
      </c>
      <c r="I9" s="206">
        <f>ROUND(H9*0.21,2)</f>
        <v>0</v>
      </c>
      <c r="J9" s="207">
        <f>ROUND(I9+H9,2)</f>
        <v>0</v>
      </c>
    </row>
    <row r="10" spans="1:10" ht="15">
      <c r="A10" s="208">
        <v>2</v>
      </c>
      <c r="B10" s="209" t="s">
        <v>38</v>
      </c>
      <c r="C10" s="210" t="s">
        <v>135</v>
      </c>
      <c r="D10" s="211">
        <v>2</v>
      </c>
      <c r="E10" s="212" t="s">
        <v>6</v>
      </c>
      <c r="F10" s="249"/>
      <c r="G10" s="213">
        <v>0.21</v>
      </c>
      <c r="H10" s="205">
        <f>ROUND(D10*F10,2)</f>
        <v>0</v>
      </c>
      <c r="I10" s="206">
        <f>ROUND(H10*0.21,2)</f>
        <v>0</v>
      </c>
      <c r="J10" s="207">
        <f>ROUND(I10+H10,2)</f>
        <v>0</v>
      </c>
    </row>
    <row r="11" spans="1:10" ht="15">
      <c r="A11" s="208">
        <v>3</v>
      </c>
      <c r="B11" s="209" t="s">
        <v>33</v>
      </c>
      <c r="C11" s="210" t="s">
        <v>157</v>
      </c>
      <c r="D11" s="211">
        <v>12</v>
      </c>
      <c r="E11" s="212" t="s">
        <v>6</v>
      </c>
      <c r="F11" s="249"/>
      <c r="G11" s="213">
        <v>0.21</v>
      </c>
      <c r="H11" s="214">
        <f aca="true" t="shared" si="0" ref="H11:H20">ROUND(D11*F11,2)</f>
        <v>0</v>
      </c>
      <c r="I11" s="215">
        <f aca="true" t="shared" si="1" ref="I11:I20">ROUND(H11*0.21,2)</f>
        <v>0</v>
      </c>
      <c r="J11" s="207">
        <f aca="true" t="shared" si="2" ref="J11:J19">ROUND(I11+H11,2)</f>
        <v>0</v>
      </c>
    </row>
    <row r="12" spans="1:10" ht="15">
      <c r="A12" s="208">
        <v>4</v>
      </c>
      <c r="B12" s="209" t="s">
        <v>34</v>
      </c>
      <c r="C12" s="210" t="s">
        <v>158</v>
      </c>
      <c r="D12" s="211">
        <v>1</v>
      </c>
      <c r="E12" s="212" t="s">
        <v>6</v>
      </c>
      <c r="F12" s="249"/>
      <c r="G12" s="213">
        <v>0.21</v>
      </c>
      <c r="H12" s="214">
        <f t="shared" si="0"/>
        <v>0</v>
      </c>
      <c r="I12" s="215">
        <f t="shared" si="1"/>
        <v>0</v>
      </c>
      <c r="J12" s="207">
        <f t="shared" si="2"/>
        <v>0</v>
      </c>
    </row>
    <row r="13" spans="1:10" ht="15">
      <c r="A13" s="216">
        <v>5</v>
      </c>
      <c r="B13" s="217" t="s">
        <v>62</v>
      </c>
      <c r="C13" s="218" t="s">
        <v>40</v>
      </c>
      <c r="D13" s="211">
        <v>4</v>
      </c>
      <c r="E13" s="212" t="s">
        <v>6</v>
      </c>
      <c r="F13" s="249"/>
      <c r="G13" s="213">
        <v>0.21</v>
      </c>
      <c r="H13" s="214">
        <f t="shared" si="0"/>
        <v>0</v>
      </c>
      <c r="I13" s="215">
        <f t="shared" si="1"/>
        <v>0</v>
      </c>
      <c r="J13" s="207">
        <f t="shared" si="2"/>
        <v>0</v>
      </c>
    </row>
    <row r="14" spans="1:10" ht="15">
      <c r="A14" s="216">
        <v>6</v>
      </c>
      <c r="B14" s="217" t="s">
        <v>64</v>
      </c>
      <c r="C14" s="210" t="s">
        <v>120</v>
      </c>
      <c r="D14" s="219">
        <v>4</v>
      </c>
      <c r="E14" s="212" t="s">
        <v>6</v>
      </c>
      <c r="F14" s="249"/>
      <c r="G14" s="213">
        <v>0.21</v>
      </c>
      <c r="H14" s="214">
        <f t="shared" si="0"/>
        <v>0</v>
      </c>
      <c r="I14" s="215">
        <f t="shared" si="1"/>
        <v>0</v>
      </c>
      <c r="J14" s="207">
        <f t="shared" si="2"/>
        <v>0</v>
      </c>
    </row>
    <row r="15" spans="1:10" ht="15">
      <c r="A15" s="208">
        <v>7</v>
      </c>
      <c r="B15" s="209" t="s">
        <v>143</v>
      </c>
      <c r="C15" s="220" t="s">
        <v>136</v>
      </c>
      <c r="D15" s="219">
        <v>50</v>
      </c>
      <c r="E15" s="221" t="s">
        <v>6</v>
      </c>
      <c r="F15" s="249"/>
      <c r="G15" s="213">
        <v>0.21</v>
      </c>
      <c r="H15" s="214">
        <f t="shared" si="0"/>
        <v>0</v>
      </c>
      <c r="I15" s="215">
        <f t="shared" si="1"/>
        <v>0</v>
      </c>
      <c r="J15" s="207">
        <f t="shared" si="2"/>
        <v>0</v>
      </c>
    </row>
    <row r="16" spans="1:10" ht="15">
      <c r="A16" s="208">
        <v>8</v>
      </c>
      <c r="B16" s="209" t="s">
        <v>144</v>
      </c>
      <c r="C16" s="220" t="s">
        <v>137</v>
      </c>
      <c r="D16" s="219">
        <v>2</v>
      </c>
      <c r="E16" s="221" t="s">
        <v>6</v>
      </c>
      <c r="F16" s="249"/>
      <c r="G16" s="213">
        <v>0.21</v>
      </c>
      <c r="H16" s="214">
        <f t="shared" si="0"/>
        <v>0</v>
      </c>
      <c r="I16" s="215">
        <f t="shared" si="1"/>
        <v>0</v>
      </c>
      <c r="J16" s="207">
        <f t="shared" si="2"/>
        <v>0</v>
      </c>
    </row>
    <row r="17" spans="1:10" ht="15">
      <c r="A17" s="208">
        <v>9</v>
      </c>
      <c r="B17" s="209" t="s">
        <v>154</v>
      </c>
      <c r="C17" s="220" t="s">
        <v>138</v>
      </c>
      <c r="D17" s="219">
        <v>6</v>
      </c>
      <c r="E17" s="221" t="s">
        <v>6</v>
      </c>
      <c r="F17" s="249"/>
      <c r="G17" s="213">
        <v>0.21</v>
      </c>
      <c r="H17" s="214">
        <f t="shared" si="0"/>
        <v>0</v>
      </c>
      <c r="I17" s="215">
        <f t="shared" si="1"/>
        <v>0</v>
      </c>
      <c r="J17" s="207">
        <f t="shared" si="2"/>
        <v>0</v>
      </c>
    </row>
    <row r="18" spans="1:10" ht="15">
      <c r="A18" s="208">
        <v>10</v>
      </c>
      <c r="B18" s="209" t="s">
        <v>39</v>
      </c>
      <c r="C18" s="218" t="s">
        <v>48</v>
      </c>
      <c r="D18" s="219">
        <v>1</v>
      </c>
      <c r="E18" s="221" t="s">
        <v>6</v>
      </c>
      <c r="F18" s="249"/>
      <c r="G18" s="213">
        <v>0.21</v>
      </c>
      <c r="H18" s="214">
        <f t="shared" si="0"/>
        <v>0</v>
      </c>
      <c r="I18" s="215">
        <f t="shared" si="1"/>
        <v>0</v>
      </c>
      <c r="J18" s="207">
        <f t="shared" si="2"/>
        <v>0</v>
      </c>
    </row>
    <row r="19" spans="1:10" ht="15">
      <c r="A19" s="208">
        <v>11</v>
      </c>
      <c r="B19" s="209" t="s">
        <v>92</v>
      </c>
      <c r="C19" s="218" t="s">
        <v>93</v>
      </c>
      <c r="D19" s="219">
        <v>1</v>
      </c>
      <c r="E19" s="221" t="s">
        <v>6</v>
      </c>
      <c r="F19" s="249"/>
      <c r="G19" s="213">
        <v>0.21</v>
      </c>
      <c r="H19" s="214">
        <f t="shared" si="0"/>
        <v>0</v>
      </c>
      <c r="I19" s="215">
        <f t="shared" si="1"/>
        <v>0</v>
      </c>
      <c r="J19" s="207">
        <f t="shared" si="2"/>
        <v>0</v>
      </c>
    </row>
    <row r="20" spans="1:10" ht="15.75" thickBot="1">
      <c r="A20" s="222">
        <v>12</v>
      </c>
      <c r="B20" s="223" t="s">
        <v>107</v>
      </c>
      <c r="C20" s="224" t="s">
        <v>109</v>
      </c>
      <c r="D20" s="225">
        <v>1</v>
      </c>
      <c r="E20" s="221" t="s">
        <v>6</v>
      </c>
      <c r="F20" s="250"/>
      <c r="G20" s="213">
        <v>0.21</v>
      </c>
      <c r="H20" s="214">
        <f t="shared" si="0"/>
        <v>0</v>
      </c>
      <c r="I20" s="215">
        <f t="shared" si="1"/>
        <v>0</v>
      </c>
      <c r="J20" s="207">
        <f>ROUND(I20+H20,2)</f>
        <v>0</v>
      </c>
    </row>
    <row r="21" spans="1:10" ht="15.75" thickBot="1">
      <c r="A21" s="319" t="s">
        <v>1</v>
      </c>
      <c r="B21" s="320"/>
      <c r="C21" s="320"/>
      <c r="D21" s="320"/>
      <c r="E21" s="320"/>
      <c r="F21" s="320"/>
      <c r="G21" s="321"/>
      <c r="H21" s="226">
        <f>SUM(H9:H20)</f>
        <v>0</v>
      </c>
      <c r="I21" s="227">
        <f>SUM(I9:I20)</f>
        <v>0</v>
      </c>
      <c r="J21" s="228">
        <f>SUM(J9:J20)</f>
        <v>0</v>
      </c>
    </row>
    <row r="22" spans="4:5" ht="15.75" thickBot="1">
      <c r="D22" s="229"/>
      <c r="E22" s="229"/>
    </row>
    <row r="23" spans="8:10" ht="15" customHeight="1">
      <c r="H23" s="322" t="s">
        <v>4</v>
      </c>
      <c r="I23" s="324" t="s">
        <v>9</v>
      </c>
      <c r="J23" s="326" t="s">
        <v>10</v>
      </c>
    </row>
    <row r="24" spans="8:10" ht="19.5" customHeight="1" thickBot="1">
      <c r="H24" s="323"/>
      <c r="I24" s="325"/>
      <c r="J24" s="327"/>
    </row>
    <row r="25" spans="1:10" ht="19.5" thickBot="1">
      <c r="A25" s="316" t="s">
        <v>1</v>
      </c>
      <c r="B25" s="317"/>
      <c r="C25" s="317"/>
      <c r="D25" s="317"/>
      <c r="E25" s="317"/>
      <c r="F25" s="317"/>
      <c r="G25" s="318"/>
      <c r="H25" s="230">
        <f>H21</f>
        <v>0</v>
      </c>
      <c r="I25" s="251">
        <f>I21</f>
        <v>0</v>
      </c>
      <c r="J25" s="230">
        <f>J21</f>
        <v>0</v>
      </c>
    </row>
    <row r="26" ht="15">
      <c r="H26" s="231"/>
    </row>
    <row r="27" spans="1:7" ht="15">
      <c r="A27" s="188" t="s">
        <v>113</v>
      </c>
      <c r="F27" s="229"/>
      <c r="G27" s="188"/>
    </row>
    <row r="30" ht="15">
      <c r="I30" s="231"/>
    </row>
    <row r="34" ht="15">
      <c r="G34" s="188"/>
    </row>
    <row r="35" ht="15">
      <c r="G35" s="188"/>
    </row>
    <row r="36" ht="15">
      <c r="G36" s="188"/>
    </row>
    <row r="37" ht="15">
      <c r="G37" s="188"/>
    </row>
    <row r="38" ht="15">
      <c r="G38" s="188"/>
    </row>
    <row r="39" ht="15">
      <c r="G39" s="188"/>
    </row>
    <row r="40" ht="15">
      <c r="G40" s="188"/>
    </row>
    <row r="41" ht="15">
      <c r="G41" s="188"/>
    </row>
    <row r="42" ht="15">
      <c r="G42" s="188"/>
    </row>
    <row r="43" ht="15">
      <c r="G43" s="188"/>
    </row>
    <row r="44" ht="15">
      <c r="G44" s="188"/>
    </row>
    <row r="45" ht="15">
      <c r="G45" s="188"/>
    </row>
    <row r="46" ht="15">
      <c r="G46" s="188"/>
    </row>
    <row r="47" ht="15">
      <c r="G47" s="188"/>
    </row>
  </sheetData>
  <sheetProtection algorithmName="SHA-512" hashValue="AjCNGfFaaGXPXvg2bYDIN2CmsQ7rRVq7K5tSJ09cs/m9HpXteu30Edhs5NU+co1BwovIClN3nbHiDQw7sXJdzg==" saltValue="NyljkMlmF+l+5tJd2MIAGw==" spinCount="100000" sheet="1" objects="1" scenarios="1"/>
  <mergeCells count="17">
    <mergeCell ref="A1:J1"/>
    <mergeCell ref="A2:J2"/>
    <mergeCell ref="A3:J3"/>
    <mergeCell ref="A4:J4"/>
    <mergeCell ref="A5:A6"/>
    <mergeCell ref="B5:B6"/>
    <mergeCell ref="D5:D6"/>
    <mergeCell ref="E5:E6"/>
    <mergeCell ref="F5:F6"/>
    <mergeCell ref="G5:G6"/>
    <mergeCell ref="A25:G25"/>
    <mergeCell ref="H5:H6"/>
    <mergeCell ref="J5:J6"/>
    <mergeCell ref="A21:G21"/>
    <mergeCell ref="H23:H24"/>
    <mergeCell ref="I23:I24"/>
    <mergeCell ref="J23:J24"/>
  </mergeCells>
  <printOptions/>
  <pageMargins left="0.7" right="0.7" top="0.787401575" bottom="0.787401575" header="0.3" footer="0.3"/>
  <pageSetup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Paprskářová Pavla</cp:lastModifiedBy>
  <cp:lastPrinted>2021-03-03T07:58:21Z</cp:lastPrinted>
  <dcterms:created xsi:type="dcterms:W3CDTF">2017-10-25T07:29:14Z</dcterms:created>
  <dcterms:modified xsi:type="dcterms:W3CDTF">2021-04-08T14:23:13Z</dcterms:modified>
  <cp:category/>
  <cp:version/>
  <cp:contentType/>
  <cp:contentStatus/>
</cp:coreProperties>
</file>