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SO 101" sheetId="2" r:id="rId2"/>
    <sheet name="VRN" sheetId="3" r:id="rId3"/>
  </sheets>
  <definedNames/>
  <calcPr fullCalcOnLoad="1"/>
</workbook>
</file>

<file path=xl/sharedStrings.xml><?xml version="1.0" encoding="utf-8"?>
<sst xmlns="http://schemas.openxmlformats.org/spreadsheetml/2006/main" count="514" uniqueCount="187">
  <si>
    <t>Firma: SPRINCL s.r.o.</t>
  </si>
  <si>
    <t>Soupis objektů s DPH</t>
  </si>
  <si>
    <t>Stavba: SPR 37_07_20 - Oprava silnice II/213 Hazlov - Libá v km 20,000-21,000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</si>
  <si>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</si>
  <si>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</si>
  <si>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</si>
  <si>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</si>
  <si>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</si>
  <si>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</si>
  <si>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</si>
  <si>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</si>
  <si>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</si>
  <si>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</si>
  <si>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</si>
  <si>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</si>
  <si>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SPR 37_07_20</t>
  </si>
  <si>
    <t>Oprava silnice II/213 Hazlov - Libá v km 20,000-21,000</t>
  </si>
  <si>
    <t>O</t>
  </si>
  <si>
    <t>Rozpočet:</t>
  </si>
  <si>
    <t>0,00</t>
  </si>
  <si>
    <t>15,00</t>
  </si>
  <si>
    <t>21,00</t>
  </si>
  <si>
    <t>3</t>
  </si>
  <si>
    <t>2</t>
  </si>
  <si>
    <t>SO 101</t>
  </si>
  <si>
    <t>Velkoplošná oprava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</si>
  <si>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</si>
  <si>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</si>
  <si>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</si>
  <si>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</si>
  <si>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</si>
  <si>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</si>
  <si>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</si>
  <si>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</si>
  <si>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</si>
  <si>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</si>
  <si>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</si>
  <si>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</si>
  <si>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</si>
  <si>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</si>
  <si>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</si>
  <si>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</si>
  <si>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</si>
  <si>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</si>
  <si>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</si>
  <si>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</si>
  <si>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015113</t>
  </si>
  <si>
    <t/>
  </si>
  <si>
    <t>POPLATKY ZA LIKVIDACŮ ODPADŮ NEKONTAMINOVANÝCH - 17 05 04 VYTĚŽENÉ ZEMINY A HORNINY - III. TŘÍDA TĚŽITELNOSTI</t>
  </si>
  <si>
    <t>T</t>
  </si>
  <si>
    <t>PP</t>
  </si>
  <si>
    <t>VV</t>
  </si>
  <si>
    <t>Bude fakturováno dle vážních lístků po odsouhlasení TDI 
odpad - zemina (uvažováno s objemovou hmotností 1650 kg/m3) 
((1,5*(125+25))*0,20)*1,65-22,5*1,65=37,125 [A] 
odpad - zemina z příkopu (uvažováno s objemovou hmotností 1650 kg/m3) 
1002,7*0,10*1,6=160,432 [B] 
Celkem: A+B=197,557 [C]</t>
  </si>
  <si>
    <t>TS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</si>
  <si>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</si>
  <si>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</si>
  <si>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LIKVIDACŮ ODPADŮ NEKONTAMINOVANÝCH - 17 03 02 VYBOURANÝ ASFALTOVÝ BETON BEZ DEHTU</t>
  </si>
  <si>
    <t>Bude fakturováno dle vážních lístků po odsouhlasení TDI 
odpad - asfalt (uvažováno s objemovou hmotností 2600 kg/m3) 
(5755,38*0,03)*2,60=448,920 [A] 
Celkem: A=448,920 [B]</t>
  </si>
  <si>
    <t>015330</t>
  </si>
  <si>
    <t>POPLATKY ZA LIKVIDACŮ ODPADŮ NEKONTAMINOVANÝCH - 17 05 04 KAMENNÁ SUŤ</t>
  </si>
  <si>
    <t>Bude fakturováno dle vážních lístků po odsouhlasení TDI 
odpad - kamenivo (uvažováno s objemovou hmotností 2000 kg/m3) 
((1,5*(125+25))*0,25)*2=112,500 [A] 
Celkem: A=112,500 [B]</t>
  </si>
  <si>
    <t>Zemní práce</t>
  </si>
  <si>
    <t>113328</t>
  </si>
  <si>
    <t>ODSTRAN PODKL ZPEVNĚNÝCH PLOCH Z KAMENIVA NESTMEL, ODVOZ DO 20KM</t>
  </si>
  <si>
    <t>M3</t>
  </si>
  <si>
    <t>Skutečné množství bude fakturováno na základě skutečně zastižených podmínek po dfrézování živičného krytu a rozhodnutí TDI. 
Odstranění stávající vrstvy z kameniva 
(1,5*(125+25))*0,3=67,500 [A] 
Celkem: A=67,500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</si>
  <si>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</si>
  <si>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113728</t>
  </si>
  <si>
    <t>FRÉZOVÁNÍ ZPEVNĚNÝCH PLOCH ASFALTOVÝCH, ODVOZ DO 20KM</t>
  </si>
  <si>
    <t>Frézování stávajícího krytu tl. 30 mm 
5755,38*0,03=172,661 [A] 
Celkem: A=172,661 [B]</t>
  </si>
  <si>
    <t>122938</t>
  </si>
  <si>
    <t>ODKOPÁVKY A PROKOPÁVKY OBECNÉ TŘ. III, ODVOZ DO 20KM</t>
  </si>
  <si>
    <t>Skutečné množství bude fakturováno na základě skutečně zastižených podmínek po dfrézování živičného krytu a rozhodnutí TDI. 
Odkopávky 
(1,5*(125+25))*0,2=45,000 [A] 
Celkem: A=45,000 [B]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</si>
  <si>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</si>
  <si>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7</t>
  </si>
  <si>
    <t>12931</t>
  </si>
  <si>
    <t>ČIŠTĚNÍ PŘÍKOPŮ OD NÁNOSU DO 0,25M3/M</t>
  </si>
  <si>
    <t>M</t>
  </si>
  <si>
    <t>Čištění stávajícího příkopu 
1002,7=1 002,700 [A] 
Celkem: A=1 002,700 [B]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</si>
  <si>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</si>
  <si>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8</t>
  </si>
  <si>
    <t>171103</t>
  </si>
  <si>
    <t>ULOŽENÍ SYPANINY DO NÁSYPŮ SE ZHUTNĚNÍM DO 100% PS</t>
  </si>
  <si>
    <t>Skutečné množství bude fakturováno na základě skutečně zastižených podmínek po dfrézování živičného krytu a rozhodnutí TDI. 
Dodatečný násyp D=100% PS 
(125+25)*0,15=22,500 [A] 
Celkem: A=22,500 [B]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</si>
  <si>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</si>
  <si>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</si>
  <si>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</si>
  <si>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M2</t>
  </si>
  <si>
    <t>Skutečné množství bude fakturováno na základě skutečně zastižených podmínek po dfrézování živičného krytu a rozhodnutí TDI. 
Hospodářské sjezdy 
7,0+7,85+34,6+68,8=118,250 [A] 
Komunikace 
1,5*(125+25)=225,000 [B] 
Celkem: A+B=343,250 [C]</t>
  </si>
  <si>
    <t>položka zahrnuje úpravu pláně včetně vyrovnání výškových rozdílů. Míru zhutnění určuje projekt.</t>
  </si>
  <si>
    <t>Komunikace</t>
  </si>
  <si>
    <t>56333</t>
  </si>
  <si>
    <t>VOZOVKOVÉ VRSTVY ZE ŠTĚRKODRTI TL. DO 150MM</t>
  </si>
  <si>
    <t>Skutečné množství bude fakturováno na základě skutečně zastižených podmínek po dfrézování živičného krytu a rozhodnutí TDI. 
Štěrkodrť ŠDa GE tl. 150 mm 
1,5*(125+25)=225,000 [A] 
Štěrkodrť ŠDa GE tl. 150 mm 
1,5*(125+25)=225,000 [B] 
Celkem: A+B=450,000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</si>
  <si>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</si>
  <si>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11</t>
  </si>
  <si>
    <t>56362</t>
  </si>
  <si>
    <t>VOZOVKOVÉ VRSTVY Z RECYKLOVANÉHO MATERIÁLU TL DO 100MM</t>
  </si>
  <si>
    <t>Hospodářské sjezdy 
7,0+7,85+34,6+68,8=118,250 [A] 
Celkem: A=118,250 [B]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</si>
  <si>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</si>
  <si>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12</t>
  </si>
  <si>
    <t>56962</t>
  </si>
  <si>
    <t>ZPEVNĚNÍ KRAJNIC Z RECYKLOVANÉHO MATERIÁLU TL DO 100MM</t>
  </si>
  <si>
    <t>Zpevněné krajnice R-mat fr. 0/32  tl. 100 mm 
154,451+64,7+58,97+21,64+140,65+239,15+377,16+41,15+12,38=1 110,251 [A] 
Celkem: A=1 110,251 [B]</t>
  </si>
  <si>
    <t>13</t>
  </si>
  <si>
    <t>572211</t>
  </si>
  <si>
    <t>SPOJOVACÍ POSTŘIK Z ASFALTU DO 0,5KG/M2</t>
  </si>
  <si>
    <t>Spojovací postřik 0,50 kg/m2 PS EK 
5755,30=5 755,300 [A] 
Spojovací postřik 0,50 kg/m2 PS 
5755,30=5 755,300 [B] 
Celkem: A+B=11 510,600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</si>
  <si>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</si>
  <si>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14</t>
  </si>
  <si>
    <t>574A33</t>
  </si>
  <si>
    <t>ASFALTOVÝ BETON PRO OBRUSNÉ VRSTVY ACO 11 TL. 40MM</t>
  </si>
  <si>
    <t>ACO 11 50/70 
5755,30=5 755,300 [A] 
Celkem: A=5 755,300 [B]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</si>
  <si>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</si>
  <si>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15</t>
  </si>
  <si>
    <t>574C46</t>
  </si>
  <si>
    <t>ASFALTOVÝ BETON PRO LOŽNÍ VRSTVY ACL 16+, 16S TL. 50MM</t>
  </si>
  <si>
    <t>ACL 16 50/70 
5755,30*1,005=5 784,077 [A] 
Celkem: A=5 784,077 [B]</t>
  </si>
  <si>
    <t>16</t>
  </si>
  <si>
    <t>57763</t>
  </si>
  <si>
    <t>R</t>
  </si>
  <si>
    <t>SPOJOVACÍ MIKROKOBEREC + VÝZTUŽNÁ SÍŤ TL. 10MM</t>
  </si>
  <si>
    <t>Spojovací mikrokoberec + výztužná síť (specifikace viz. PD) 
5755,30=5 755,300 [A] 
Celkem: A=5 755,300 [B]</t>
  </si>
  <si>
    <t>17</t>
  </si>
  <si>
    <t>58910</t>
  </si>
  <si>
    <t>VÝPLŇ SPAR ASFALTEM</t>
  </si>
  <si>
    <t>Styčná spára napojení nového živičného krytu na stávající 
5,6+5,4+4*5,5+1000=1 033,000 [A] 
Celkem: A=1 033,000 [B]</t>
  </si>
  <si>
    <t>položka zahrnuje:  
- dodávku předepsaného materiálu  
- vyčištění a výplň spar tímto materiálem</t>
  </si>
  <si>
    <t>Přidružená stavební výroba</t>
  </si>
  <si>
    <t>18</t>
  </si>
  <si>
    <t>78312</t>
  </si>
  <si>
    <t>OČIŠTĚNÍ A PROTIKOROZ OCHRANA OCEL KONSTR NÁTĚREM VÍCEVRST</t>
  </si>
  <si>
    <t>KPL</t>
  </si>
  <si>
    <t>Očištění stávajícího zábradlí a provedení antikorozního vícevrstvého nátěru 
1=1,000 [A] 
Celkem: A=1,000 [B]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</si>
  <si>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</si>
  <si>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Ostatní konstrukce a práce</t>
  </si>
  <si>
    <t>19</t>
  </si>
  <si>
    <t>9113B1</t>
  </si>
  <si>
    <t>SVODIDLO OCEL SILNIČ JEDNOSTR, ÚROVEŇ ZADRŽ H1 -DODÁVKA A MONTÁŽ</t>
  </si>
  <si>
    <t>Svodidlo H1 
12,0+12,0=24,000 [A] 
Celkem: A=24,000 [B]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</si>
  <si>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</si>
  <si>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20</t>
  </si>
  <si>
    <t>91238</t>
  </si>
  <si>
    <t>SMĚROVÉ SLOUPKY Z PLAST HMOT - NÁSTAVCE NA SVODIDLA VČETNĚ ODRAZNÉHO PÁSKU</t>
  </si>
  <si>
    <t>KUS</t>
  </si>
  <si>
    <t>2=2,000 [A] 
Celkem: A=2,000 [B]</t>
  </si>
  <si>
    <t>položka zahrnuje:  
- dodání a osazení sloupku včetně nutných zemních prací  
- vnitrostaveništní a mimostaveništní doprava  
- odrazky plastové nebo z retroreflexní fólie</t>
  </si>
  <si>
    <t>21</t>
  </si>
  <si>
    <t>915231</t>
  </si>
  <si>
    <t>VODOR DOPRAV ZNAČ PLASTEM PROFIL ZVUČÍCÍ - DOD A POKLÁDKA</t>
  </si>
  <si>
    <t>(1015,65+1010,26)*0,125=253,239 [A] 
Celkem: A=253,239 [B]</t>
  </si>
  <si>
    <t>položka zahrnuje:  
- dodání a pokládku nátěrového materiálu (měří se pouze natíraná plocha)  
- předznačení a reflexní úpravu</t>
  </si>
  <si>
    <t>22</t>
  </si>
  <si>
    <t>919113</t>
  </si>
  <si>
    <t>ŘEZÁNÍ ASFALTOVÉHO KRYTU VOZOVEK TL DO 150MM</t>
  </si>
  <si>
    <t>Řezání stávajícícho živičného krytu hl do 150 mm 
5,60+5,36=10,960 [A] 
Celkem: A=10,960 [B]</t>
  </si>
  <si>
    <t>položka zahrnuje řezání vozovkové vrstvy v předepsané tloušťce, včetně spotřeby vody</t>
  </si>
  <si>
    <t>VRN</t>
  </si>
  <si>
    <t>Vedlejší rozpočtové náklady</t>
  </si>
  <si>
    <t>02520</t>
  </si>
  <si>
    <t>ZKOUŠENÍ MATERIÁLŮ NEZÁVISLOU ZKUŠEBNOU</t>
  </si>
  <si>
    <t>Rozbor zemin a asfaltu 
1=1,000 [A] 
Celkem: A=1,000 [B]</t>
  </si>
  <si>
    <t>zahrnuje veškeré náklady spojené s objednatelem požadovanými zkouškami</t>
  </si>
  <si>
    <t>02620</t>
  </si>
  <si>
    <t>ZKOUŠENÍ KONSTRUKCÍ A PRACÍ NEZÁVISLOU ZKUŠEBNOU</t>
  </si>
  <si>
    <t>1=1,000 [A] 
Celkem: A=1,000 [B]</t>
  </si>
  <si>
    <t>02720</t>
  </si>
  <si>
    <t>POMOC PRÁCE ZŘÍZ NEBO ZAJIŠŤ REGULACI A OCHRANU DOPRAVY</t>
  </si>
  <si>
    <t>DIO 
1=1,000 [A] 
Celkem: A=1,000 [B]</t>
  </si>
  <si>
    <t>zahrnuje veškeré náklady spojené s objednatelem požadovanými zařízeními</t>
  </si>
  <si>
    <t>02911</t>
  </si>
  <si>
    <t>OSTATNÍ POŽADAVKY - GEODETICKÉ PRÁCE PO VÝSTAVBĚ</t>
  </si>
  <si>
    <t>zahrnuje veškeré náklady spojené s objednatelem požadovanými pracemi</t>
  </si>
  <si>
    <t>01</t>
  </si>
  <si>
    <t>OSTATNÍ POŽADAVKY - GEODETICKÉ PRÁCE PŘED VÝSTAVBOU</t>
  </si>
  <si>
    <t>02</t>
  </si>
  <si>
    <t>OSTATNÍ POŽADAVKY - GEODETICKÉ PRÁCE BĚHEM VÝSTAVBY</t>
  </si>
  <si>
    <t>02944</t>
  </si>
  <si>
    <t>OSTAT POŽADAVKY - DOKUMENTACE SKUTEČ PROVEDENÍ V DIGIT FORMĚ</t>
  </si>
  <si>
    <t>02991</t>
  </si>
  <si>
    <t>OSTATNÍ POŽADAVKY - INFORMAČNÍ TABULE</t>
  </si>
  <si>
    <t>Označení stavby 
1+1=2,000 [A] 
Celkem: A=2,000 [B]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</si>
  <si>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</si>
  <si>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</si>
  <si>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</si>
  <si>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</si>
  <si>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membrána SAL se provede ve smyslu čl. 5.4 a 6.6 TP 147  
položka zahrnuje spojovací postřik kationaktivní modifikovanou
asfaltovou emulzí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</si>
</sst>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SUM(C10:C11)</f>
        <v>0</v>
      </c>
      <c r="D6" s="1"/>
      <c r="E6" s="1"/>
    </row>
    <row r="7" spans="1:5" ht="12.75" customHeight="1">
      <c r="A7" s="1"/>
      <c r="B7" s="3" t="s">
        <v>5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'SO 101'!I3</f>
        <v>0</v>
      </c>
      <c r="D10" s="16">
        <f>'SO 101'!O2</f>
        <v>0</v>
      </c>
      <c r="E10" s="16">
        <f>C10+D10</f>
        <v>0</v>
      </c>
    </row>
    <row r="11" spans="1:5" ht="12.75" customHeight="1">
      <c r="A11" s="15" t="s">
        <v>157</v>
      </c>
      <c r="B11" s="15" t="s">
        <v>158</v>
      </c>
      <c r="C11" s="16">
        <f>VRN!I3</f>
        <v>0</v>
      </c>
      <c r="D11" s="16">
        <f>VRN!O2</f>
        <v>0</v>
      </c>
      <c r="E11" s="16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pane ySplit="7" topLeftCell="A68" activePane="bottomLeft" state="frozen"/>
      <selection pane="topLeft" activeCell="A1" sqref="A1"/>
      <selection pane="bottomLeft" activeCell="E74" sqref="E7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0+O8+O21+O46+O79+O84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3"/>
      <c r="E3" s="10" t="s">
        <v>16</v>
      </c>
      <c r="F3" s="1"/>
      <c r="G3" s="8"/>
      <c r="H3" s="7" t="s">
        <v>24</v>
      </c>
      <c r="I3" s="32">
        <f>0+I8+I21+I46+I79+I84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24</v>
      </c>
      <c r="D4" s="39"/>
      <c r="E4" s="13" t="s">
        <v>25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6" t="s">
        <v>26</v>
      </c>
      <c r="B5" s="36" t="s">
        <v>28</v>
      </c>
      <c r="C5" s="36" t="s">
        <v>30</v>
      </c>
      <c r="D5" s="36" t="s">
        <v>31</v>
      </c>
      <c r="E5" s="36" t="s">
        <v>32</v>
      </c>
      <c r="F5" s="36" t="s">
        <v>34</v>
      </c>
      <c r="G5" s="36" t="s">
        <v>36</v>
      </c>
      <c r="H5" s="36" t="s">
        <v>38</v>
      </c>
      <c r="I5" s="36"/>
      <c r="O5" t="s">
        <v>21</v>
      </c>
      <c r="P5" t="s">
        <v>23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197.557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47</v>
      </c>
    </row>
    <row r="11" spans="1:5" ht="76.5">
      <c r="A11" s="28" t="s">
        <v>51</v>
      </c>
      <c r="E11" s="29" t="s">
        <v>52</v>
      </c>
    </row>
    <row r="12" spans="1:5" ht="140.25">
      <c r="A12" t="s">
        <v>53</v>
      </c>
      <c r="E12" s="27" t="s">
        <v>54</v>
      </c>
    </row>
    <row r="13" spans="1:16" ht="25.5">
      <c r="A13" s="17" t="s">
        <v>45</v>
      </c>
      <c r="B13" s="21" t="s">
        <v>23</v>
      </c>
      <c r="C13" s="21" t="s">
        <v>55</v>
      </c>
      <c r="D13" s="17" t="s">
        <v>47</v>
      </c>
      <c r="E13" s="22" t="s">
        <v>56</v>
      </c>
      <c r="F13" s="23" t="s">
        <v>49</v>
      </c>
      <c r="G13" s="24">
        <v>448.92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6" t="s">
        <v>50</v>
      </c>
      <c r="E14" s="27" t="s">
        <v>47</v>
      </c>
    </row>
    <row r="15" spans="1:5" ht="51">
      <c r="A15" s="28" t="s">
        <v>51</v>
      </c>
      <c r="E15" s="29" t="s">
        <v>57</v>
      </c>
    </row>
    <row r="16" spans="1:5" ht="140.25">
      <c r="A16" t="s">
        <v>53</v>
      </c>
      <c r="E16" s="27" t="s">
        <v>54</v>
      </c>
    </row>
    <row r="17" spans="1:16" ht="25.5">
      <c r="A17" s="17" t="s">
        <v>45</v>
      </c>
      <c r="B17" s="21" t="s">
        <v>22</v>
      </c>
      <c r="C17" s="21" t="s">
        <v>58</v>
      </c>
      <c r="D17" s="17" t="s">
        <v>47</v>
      </c>
      <c r="E17" s="22" t="s">
        <v>59</v>
      </c>
      <c r="F17" s="23" t="s">
        <v>49</v>
      </c>
      <c r="G17" s="24">
        <v>112.5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12.75">
      <c r="A18" s="26" t="s">
        <v>50</v>
      </c>
      <c r="E18" s="27" t="s">
        <v>47</v>
      </c>
    </row>
    <row r="19" spans="1:5" ht="51">
      <c r="A19" s="28" t="s">
        <v>51</v>
      </c>
      <c r="E19" s="29" t="s">
        <v>60</v>
      </c>
    </row>
    <row r="20" spans="1:5" ht="140.25">
      <c r="A20" t="s">
        <v>53</v>
      </c>
      <c r="E20" s="27" t="s">
        <v>54</v>
      </c>
    </row>
    <row r="21" spans="1:18" ht="12.75" customHeight="1">
      <c r="A21" s="5" t="s">
        <v>43</v>
      </c>
      <c r="B21" s="5"/>
      <c r="C21" s="30" t="s">
        <v>29</v>
      </c>
      <c r="D21" s="5"/>
      <c r="E21" s="19" t="s">
        <v>61</v>
      </c>
      <c r="F21" s="5"/>
      <c r="G21" s="5"/>
      <c r="H21" s="5"/>
      <c r="I21" s="31">
        <f>0+Q21</f>
        <v>0</v>
      </c>
      <c r="O21">
        <f>0+R21</f>
        <v>0</v>
      </c>
      <c r="Q21">
        <f>0+I22+I26+I30+I34+I38+I42</f>
        <v>0</v>
      </c>
      <c r="R21">
        <f>0+O22+O26+O30+O34+O38+O42</f>
        <v>0</v>
      </c>
    </row>
    <row r="22" spans="1:16" ht="25.5">
      <c r="A22" s="17" t="s">
        <v>45</v>
      </c>
      <c r="B22" s="21" t="s">
        <v>33</v>
      </c>
      <c r="C22" s="21" t="s">
        <v>62</v>
      </c>
      <c r="D22" s="17" t="s">
        <v>47</v>
      </c>
      <c r="E22" s="22" t="s">
        <v>63</v>
      </c>
      <c r="F22" s="23" t="s">
        <v>64</v>
      </c>
      <c r="G22" s="24">
        <v>67.5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6" t="s">
        <v>50</v>
      </c>
      <c r="E23" s="27" t="s">
        <v>47</v>
      </c>
    </row>
    <row r="24" spans="1:5" ht="63.75">
      <c r="A24" s="28" t="s">
        <v>51</v>
      </c>
      <c r="E24" s="29" t="s">
        <v>65</v>
      </c>
    </row>
    <row r="25" spans="1:5" ht="63.75">
      <c r="A25" t="s">
        <v>53</v>
      </c>
      <c r="E25" s="27" t="s">
        <v>66</v>
      </c>
    </row>
    <row r="26" spans="1:16" ht="12.75">
      <c r="A26" s="17" t="s">
        <v>45</v>
      </c>
      <c r="B26" s="21" t="s">
        <v>35</v>
      </c>
      <c r="C26" s="21" t="s">
        <v>67</v>
      </c>
      <c r="D26" s="17" t="s">
        <v>47</v>
      </c>
      <c r="E26" s="22" t="s">
        <v>68</v>
      </c>
      <c r="F26" s="23" t="s">
        <v>64</v>
      </c>
      <c r="G26" s="24">
        <v>172.661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23</v>
      </c>
    </row>
    <row r="27" spans="1:5" ht="12.75">
      <c r="A27" s="26" t="s">
        <v>50</v>
      </c>
      <c r="E27" s="27" t="s">
        <v>47</v>
      </c>
    </row>
    <row r="28" spans="1:5" ht="38.25">
      <c r="A28" s="28" t="s">
        <v>51</v>
      </c>
      <c r="E28" s="29" t="s">
        <v>69</v>
      </c>
    </row>
    <row r="29" spans="1:5" ht="63.75">
      <c r="A29" t="s">
        <v>53</v>
      </c>
      <c r="E29" s="27" t="s">
        <v>66</v>
      </c>
    </row>
    <row r="30" spans="1:16" ht="12.75">
      <c r="A30" s="17" t="s">
        <v>45</v>
      </c>
      <c r="B30" s="21" t="s">
        <v>37</v>
      </c>
      <c r="C30" s="21" t="s">
        <v>70</v>
      </c>
      <c r="D30" s="17" t="s">
        <v>47</v>
      </c>
      <c r="E30" s="22" t="s">
        <v>71</v>
      </c>
      <c r="F30" s="23" t="s">
        <v>64</v>
      </c>
      <c r="G30" s="24">
        <v>45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12.75">
      <c r="A31" s="26" t="s">
        <v>50</v>
      </c>
      <c r="E31" s="27" t="s">
        <v>47</v>
      </c>
    </row>
    <row r="32" spans="1:5" ht="63.75">
      <c r="A32" s="28" t="s">
        <v>51</v>
      </c>
      <c r="E32" s="29" t="s">
        <v>72</v>
      </c>
    </row>
    <row r="33" spans="1:5" ht="369.75">
      <c r="A33" t="s">
        <v>53</v>
      </c>
      <c r="E33" s="27" t="s">
        <v>73</v>
      </c>
    </row>
    <row r="34" spans="1:16" ht="12.75">
      <c r="A34" s="17" t="s">
        <v>45</v>
      </c>
      <c r="B34" s="21" t="s">
        <v>74</v>
      </c>
      <c r="C34" s="21" t="s">
        <v>75</v>
      </c>
      <c r="D34" s="17" t="s">
        <v>47</v>
      </c>
      <c r="E34" s="22" t="s">
        <v>76</v>
      </c>
      <c r="F34" s="23" t="s">
        <v>77</v>
      </c>
      <c r="G34" s="24">
        <v>1002.7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12.75">
      <c r="A35" s="26" t="s">
        <v>50</v>
      </c>
      <c r="E35" s="27" t="s">
        <v>47</v>
      </c>
    </row>
    <row r="36" spans="1:5" ht="38.25">
      <c r="A36" s="28" t="s">
        <v>51</v>
      </c>
      <c r="E36" s="29" t="s">
        <v>78</v>
      </c>
    </row>
    <row r="37" spans="1:5" ht="63.75">
      <c r="A37" t="s">
        <v>53</v>
      </c>
      <c r="E37" s="27" t="s">
        <v>79</v>
      </c>
    </row>
    <row r="38" spans="1:16" ht="12.75">
      <c r="A38" s="17" t="s">
        <v>45</v>
      </c>
      <c r="B38" s="21" t="s">
        <v>80</v>
      </c>
      <c r="C38" s="21" t="s">
        <v>81</v>
      </c>
      <c r="D38" s="17" t="s">
        <v>47</v>
      </c>
      <c r="E38" s="22" t="s">
        <v>82</v>
      </c>
      <c r="F38" s="23" t="s">
        <v>64</v>
      </c>
      <c r="G38" s="24">
        <v>22.5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23</v>
      </c>
    </row>
    <row r="39" spans="1:5" ht="12.75">
      <c r="A39" s="26" t="s">
        <v>50</v>
      </c>
      <c r="E39" s="27" t="s">
        <v>47</v>
      </c>
    </row>
    <row r="40" spans="1:5" ht="63.75">
      <c r="A40" s="28" t="s">
        <v>51</v>
      </c>
      <c r="E40" s="29" t="s">
        <v>83</v>
      </c>
    </row>
    <row r="41" spans="1:5" ht="267.75">
      <c r="A41" t="s">
        <v>53</v>
      </c>
      <c r="E41" s="27" t="s">
        <v>84</v>
      </c>
    </row>
    <row r="42" spans="1:16" ht="12.75">
      <c r="A42" s="17" t="s">
        <v>45</v>
      </c>
      <c r="B42" s="21" t="s">
        <v>40</v>
      </c>
      <c r="C42" s="21" t="s">
        <v>85</v>
      </c>
      <c r="D42" s="17" t="s">
        <v>47</v>
      </c>
      <c r="E42" s="22" t="s">
        <v>86</v>
      </c>
      <c r="F42" s="23" t="s">
        <v>87</v>
      </c>
      <c r="G42" s="24">
        <v>343.25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23</v>
      </c>
    </row>
    <row r="43" spans="1:5" ht="12.75">
      <c r="A43" s="26" t="s">
        <v>50</v>
      </c>
      <c r="E43" s="27" t="s">
        <v>47</v>
      </c>
    </row>
    <row r="44" spans="1:5" ht="89.25">
      <c r="A44" s="28" t="s">
        <v>51</v>
      </c>
      <c r="E44" s="29" t="s">
        <v>88</v>
      </c>
    </row>
    <row r="45" spans="1:5" ht="25.5">
      <c r="A45" t="s">
        <v>53</v>
      </c>
      <c r="E45" s="27" t="s">
        <v>89</v>
      </c>
    </row>
    <row r="46" spans="1:18" ht="12.75" customHeight="1">
      <c r="A46" s="5" t="s">
        <v>43</v>
      </c>
      <c r="B46" s="5"/>
      <c r="C46" s="30" t="s">
        <v>35</v>
      </c>
      <c r="D46" s="5"/>
      <c r="E46" s="19" t="s">
        <v>90</v>
      </c>
      <c r="F46" s="5"/>
      <c r="G46" s="5"/>
      <c r="H46" s="5"/>
      <c r="I46" s="31">
        <f>0+Q46</f>
        <v>0</v>
      </c>
      <c r="O46">
        <f>0+R46</f>
        <v>0</v>
      </c>
      <c r="Q46">
        <f>0+I47+I51+I55+I59+I63+I67+I71+I75</f>
        <v>0</v>
      </c>
      <c r="R46">
        <f>0+O47+O51+O55+O59+O63+O67+O71+O75</f>
        <v>0</v>
      </c>
    </row>
    <row r="47" spans="1:16" ht="12.75">
      <c r="A47" s="17" t="s">
        <v>45</v>
      </c>
      <c r="B47" s="21" t="s">
        <v>42</v>
      </c>
      <c r="C47" s="21" t="s">
        <v>91</v>
      </c>
      <c r="D47" s="17" t="s">
        <v>47</v>
      </c>
      <c r="E47" s="22" t="s">
        <v>92</v>
      </c>
      <c r="F47" s="23" t="s">
        <v>87</v>
      </c>
      <c r="G47" s="24">
        <v>450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23</v>
      </c>
    </row>
    <row r="48" spans="1:5" ht="12.75">
      <c r="A48" s="26" t="s">
        <v>50</v>
      </c>
      <c r="E48" s="27" t="s">
        <v>47</v>
      </c>
    </row>
    <row r="49" spans="1:5" ht="89.25">
      <c r="A49" s="28" t="s">
        <v>51</v>
      </c>
      <c r="E49" s="29" t="s">
        <v>93</v>
      </c>
    </row>
    <row r="50" spans="1:5" ht="51">
      <c r="A50" t="s">
        <v>53</v>
      </c>
      <c r="E50" s="27" t="s">
        <v>94</v>
      </c>
    </row>
    <row r="51" spans="1:16" ht="12.75">
      <c r="A51" s="17" t="s">
        <v>45</v>
      </c>
      <c r="B51" s="21" t="s">
        <v>95</v>
      </c>
      <c r="C51" s="21" t="s">
        <v>96</v>
      </c>
      <c r="D51" s="17" t="s">
        <v>47</v>
      </c>
      <c r="E51" s="22" t="s">
        <v>97</v>
      </c>
      <c r="F51" s="23" t="s">
        <v>87</v>
      </c>
      <c r="G51" s="24">
        <v>118.25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23</v>
      </c>
    </row>
    <row r="52" spans="1:5" ht="12.75">
      <c r="A52" s="26" t="s">
        <v>50</v>
      </c>
      <c r="E52" s="27" t="s">
        <v>47</v>
      </c>
    </row>
    <row r="53" spans="1:5" ht="38.25">
      <c r="A53" s="28" t="s">
        <v>51</v>
      </c>
      <c r="E53" s="29" t="s">
        <v>98</v>
      </c>
    </row>
    <row r="54" spans="1:5" ht="102">
      <c r="A54" t="s">
        <v>53</v>
      </c>
      <c r="E54" s="27" t="s">
        <v>99</v>
      </c>
    </row>
    <row r="55" spans="1:16" ht="12.75">
      <c r="A55" s="17" t="s">
        <v>45</v>
      </c>
      <c r="B55" s="21" t="s">
        <v>100</v>
      </c>
      <c r="C55" s="21" t="s">
        <v>101</v>
      </c>
      <c r="D55" s="17" t="s">
        <v>47</v>
      </c>
      <c r="E55" s="22" t="s">
        <v>102</v>
      </c>
      <c r="F55" s="23" t="s">
        <v>87</v>
      </c>
      <c r="G55" s="24">
        <v>1110.251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23</v>
      </c>
    </row>
    <row r="56" spans="1:5" ht="12.75">
      <c r="A56" s="26" t="s">
        <v>50</v>
      </c>
      <c r="E56" s="27" t="s">
        <v>47</v>
      </c>
    </row>
    <row r="57" spans="1:5" ht="38.25">
      <c r="A57" s="28" t="s">
        <v>51</v>
      </c>
      <c r="E57" s="29" t="s">
        <v>103</v>
      </c>
    </row>
    <row r="58" spans="1:5" ht="102">
      <c r="A58" t="s">
        <v>53</v>
      </c>
      <c r="E58" s="27" t="s">
        <v>99</v>
      </c>
    </row>
    <row r="59" spans="1:16" ht="12.75">
      <c r="A59" s="17" t="s">
        <v>45</v>
      </c>
      <c r="B59" s="21" t="s">
        <v>104</v>
      </c>
      <c r="C59" s="21" t="s">
        <v>105</v>
      </c>
      <c r="D59" s="17" t="s">
        <v>47</v>
      </c>
      <c r="E59" s="22" t="s">
        <v>106</v>
      </c>
      <c r="F59" s="23" t="s">
        <v>87</v>
      </c>
      <c r="G59" s="24">
        <v>11510.6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23</v>
      </c>
    </row>
    <row r="60" spans="1:5" ht="12.75">
      <c r="A60" s="26" t="s">
        <v>50</v>
      </c>
      <c r="E60" s="27" t="s">
        <v>47</v>
      </c>
    </row>
    <row r="61" spans="1:5" ht="63.75">
      <c r="A61" s="28" t="s">
        <v>51</v>
      </c>
      <c r="E61" s="29" t="s">
        <v>107</v>
      </c>
    </row>
    <row r="62" spans="1:5" ht="51">
      <c r="A62" t="s">
        <v>53</v>
      </c>
      <c r="E62" s="27" t="s">
        <v>108</v>
      </c>
    </row>
    <row r="63" spans="1:16" ht="12.75">
      <c r="A63" s="17" t="s">
        <v>45</v>
      </c>
      <c r="B63" s="21" t="s">
        <v>109</v>
      </c>
      <c r="C63" s="21" t="s">
        <v>110</v>
      </c>
      <c r="D63" s="17" t="s">
        <v>47</v>
      </c>
      <c r="E63" s="22" t="s">
        <v>111</v>
      </c>
      <c r="F63" s="23" t="s">
        <v>87</v>
      </c>
      <c r="G63" s="24">
        <v>5755.3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23</v>
      </c>
    </row>
    <row r="64" spans="1:5" ht="12.75">
      <c r="A64" s="26" t="s">
        <v>50</v>
      </c>
      <c r="E64" s="27" t="s">
        <v>47</v>
      </c>
    </row>
    <row r="65" spans="1:5" ht="38.25">
      <c r="A65" s="28" t="s">
        <v>51</v>
      </c>
      <c r="E65" s="29" t="s">
        <v>112</v>
      </c>
    </row>
    <row r="66" spans="1:5" ht="140.25">
      <c r="A66" t="s">
        <v>53</v>
      </c>
      <c r="E66" s="27" t="s">
        <v>113</v>
      </c>
    </row>
    <row r="67" spans="1:16" ht="12.75">
      <c r="A67" s="17" t="s">
        <v>45</v>
      </c>
      <c r="B67" s="21" t="s">
        <v>114</v>
      </c>
      <c r="C67" s="21" t="s">
        <v>115</v>
      </c>
      <c r="D67" s="17" t="s">
        <v>47</v>
      </c>
      <c r="E67" s="22" t="s">
        <v>116</v>
      </c>
      <c r="F67" s="23" t="s">
        <v>87</v>
      </c>
      <c r="G67" s="24">
        <v>5784.077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23</v>
      </c>
    </row>
    <row r="68" spans="1:5" ht="12.75">
      <c r="A68" s="26" t="s">
        <v>50</v>
      </c>
      <c r="E68" s="27" t="s">
        <v>47</v>
      </c>
    </row>
    <row r="69" spans="1:5" ht="38.25">
      <c r="A69" s="28" t="s">
        <v>51</v>
      </c>
      <c r="E69" s="29" t="s">
        <v>117</v>
      </c>
    </row>
    <row r="70" spans="1:5" ht="140.25">
      <c r="A70" t="s">
        <v>53</v>
      </c>
      <c r="E70" s="27" t="s">
        <v>113</v>
      </c>
    </row>
    <row r="71" spans="1:16" ht="12.75">
      <c r="A71" s="17" t="s">
        <v>45</v>
      </c>
      <c r="B71" s="21" t="s">
        <v>118</v>
      </c>
      <c r="C71" s="21" t="s">
        <v>119</v>
      </c>
      <c r="D71" s="17" t="s">
        <v>120</v>
      </c>
      <c r="E71" s="22" t="s">
        <v>121</v>
      </c>
      <c r="F71" s="23" t="s">
        <v>87</v>
      </c>
      <c r="G71" s="24">
        <v>5755.3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23</v>
      </c>
    </row>
    <row r="72" spans="1:5" ht="12.75">
      <c r="A72" s="26" t="s">
        <v>50</v>
      </c>
      <c r="E72" s="27" t="s">
        <v>47</v>
      </c>
    </row>
    <row r="73" spans="1:5" ht="38.25">
      <c r="A73" s="28" t="s">
        <v>51</v>
      </c>
      <c r="E73" s="29" t="s">
        <v>122</v>
      </c>
    </row>
    <row r="74" spans="1:5" ht="38.25">
      <c r="A74" t="s">
        <v>53</v>
      </c>
      <c r="E74" s="27" t="s">
        <v>186</v>
      </c>
    </row>
    <row r="75" spans="1:16" ht="12.75">
      <c r="A75" s="17" t="s">
        <v>45</v>
      </c>
      <c r="B75" s="21" t="s">
        <v>123</v>
      </c>
      <c r="C75" s="21" t="s">
        <v>124</v>
      </c>
      <c r="D75" s="17" t="s">
        <v>47</v>
      </c>
      <c r="E75" s="22" t="s">
        <v>125</v>
      </c>
      <c r="F75" s="23" t="s">
        <v>77</v>
      </c>
      <c r="G75" s="24">
        <v>1033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23</v>
      </c>
    </row>
    <row r="76" spans="1:5" ht="12.75">
      <c r="A76" s="26" t="s">
        <v>50</v>
      </c>
      <c r="E76" s="27" t="s">
        <v>47</v>
      </c>
    </row>
    <row r="77" spans="1:5" ht="38.25">
      <c r="A77" s="28" t="s">
        <v>51</v>
      </c>
      <c r="E77" s="29" t="s">
        <v>126</v>
      </c>
    </row>
    <row r="78" spans="1:5" ht="38.25">
      <c r="A78" t="s">
        <v>53</v>
      </c>
      <c r="E78" s="27" t="s">
        <v>127</v>
      </c>
    </row>
    <row r="79" spans="1:18" ht="12.75" customHeight="1">
      <c r="A79" s="5" t="s">
        <v>43</v>
      </c>
      <c r="B79" s="5"/>
      <c r="C79" s="30" t="s">
        <v>74</v>
      </c>
      <c r="D79" s="5"/>
      <c r="E79" s="19" t="s">
        <v>128</v>
      </c>
      <c r="F79" s="5"/>
      <c r="G79" s="5"/>
      <c r="H79" s="5"/>
      <c r="I79" s="31">
        <f>0+Q79</f>
        <v>0</v>
      </c>
      <c r="O79">
        <f>0+R79</f>
        <v>0</v>
      </c>
      <c r="Q79">
        <f>0+I80</f>
        <v>0</v>
      </c>
      <c r="R79">
        <f>0+O80</f>
        <v>0</v>
      </c>
    </row>
    <row r="80" spans="1:16" ht="12.75">
      <c r="A80" s="17" t="s">
        <v>45</v>
      </c>
      <c r="B80" s="21" t="s">
        <v>129</v>
      </c>
      <c r="C80" s="21" t="s">
        <v>130</v>
      </c>
      <c r="D80" s="17" t="s">
        <v>120</v>
      </c>
      <c r="E80" s="22" t="s">
        <v>131</v>
      </c>
      <c r="F80" s="23" t="s">
        <v>132</v>
      </c>
      <c r="G80" s="24">
        <v>1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23</v>
      </c>
    </row>
    <row r="81" spans="1:5" ht="12.75">
      <c r="A81" s="26" t="s">
        <v>50</v>
      </c>
      <c r="E81" s="27" t="s">
        <v>47</v>
      </c>
    </row>
    <row r="82" spans="1:5" ht="38.25">
      <c r="A82" s="28" t="s">
        <v>51</v>
      </c>
      <c r="E82" s="29" t="s">
        <v>133</v>
      </c>
    </row>
    <row r="83" spans="1:5" ht="51">
      <c r="A83" t="s">
        <v>53</v>
      </c>
      <c r="E83" s="27" t="s">
        <v>134</v>
      </c>
    </row>
    <row r="84" spans="1:18" ht="12.75" customHeight="1">
      <c r="A84" s="5" t="s">
        <v>43</v>
      </c>
      <c r="B84" s="5"/>
      <c r="C84" s="30" t="s">
        <v>40</v>
      </c>
      <c r="D84" s="5"/>
      <c r="E84" s="19" t="s">
        <v>135</v>
      </c>
      <c r="F84" s="5"/>
      <c r="G84" s="5"/>
      <c r="H84" s="5"/>
      <c r="I84" s="31">
        <f>0+Q84</f>
        <v>0</v>
      </c>
      <c r="O84">
        <f>0+R84</f>
        <v>0</v>
      </c>
      <c r="Q84">
        <f>0+I85+I89+I93+I97</f>
        <v>0</v>
      </c>
      <c r="R84">
        <f>0+O85+O89+O93+O97</f>
        <v>0</v>
      </c>
    </row>
    <row r="85" spans="1:16" ht="25.5">
      <c r="A85" s="17" t="s">
        <v>45</v>
      </c>
      <c r="B85" s="21" t="s">
        <v>136</v>
      </c>
      <c r="C85" s="21" t="s">
        <v>137</v>
      </c>
      <c r="D85" s="17" t="s">
        <v>47</v>
      </c>
      <c r="E85" s="22" t="s">
        <v>138</v>
      </c>
      <c r="F85" s="23" t="s">
        <v>77</v>
      </c>
      <c r="G85" s="24">
        <v>24</v>
      </c>
      <c r="H85" s="25">
        <v>0</v>
      </c>
      <c r="I85" s="25">
        <f>ROUND(ROUND(H85,2)*ROUND(G85,3),2)</f>
        <v>0</v>
      </c>
      <c r="O85">
        <f>(I85*21)/100</f>
        <v>0</v>
      </c>
      <c r="P85" t="s">
        <v>23</v>
      </c>
    </row>
    <row r="86" spans="1:5" ht="12.75">
      <c r="A86" s="26" t="s">
        <v>50</v>
      </c>
      <c r="E86" s="27" t="s">
        <v>47</v>
      </c>
    </row>
    <row r="87" spans="1:5" ht="38.25">
      <c r="A87" s="28" t="s">
        <v>51</v>
      </c>
      <c r="E87" s="29" t="s">
        <v>139</v>
      </c>
    </row>
    <row r="88" spans="1:5" ht="127.5">
      <c r="A88" t="s">
        <v>53</v>
      </c>
      <c r="E88" s="27" t="s">
        <v>140</v>
      </c>
    </row>
    <row r="89" spans="1:16" ht="25.5">
      <c r="A89" s="17" t="s">
        <v>45</v>
      </c>
      <c r="B89" s="21" t="s">
        <v>141</v>
      </c>
      <c r="C89" s="21" t="s">
        <v>142</v>
      </c>
      <c r="D89" s="17" t="s">
        <v>47</v>
      </c>
      <c r="E89" s="22" t="s">
        <v>143</v>
      </c>
      <c r="F89" s="23" t="s">
        <v>144</v>
      </c>
      <c r="G89" s="24">
        <v>2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23</v>
      </c>
    </row>
    <row r="90" spans="1:5" ht="12.75">
      <c r="A90" s="26" t="s">
        <v>50</v>
      </c>
      <c r="E90" s="27" t="s">
        <v>47</v>
      </c>
    </row>
    <row r="91" spans="1:5" ht="25.5">
      <c r="A91" s="28" t="s">
        <v>51</v>
      </c>
      <c r="E91" s="29" t="s">
        <v>145</v>
      </c>
    </row>
    <row r="92" spans="1:5" ht="51">
      <c r="A92" t="s">
        <v>53</v>
      </c>
      <c r="E92" s="27" t="s">
        <v>146</v>
      </c>
    </row>
    <row r="93" spans="1:16" ht="12.75">
      <c r="A93" s="17" t="s">
        <v>45</v>
      </c>
      <c r="B93" s="21" t="s">
        <v>147</v>
      </c>
      <c r="C93" s="21" t="s">
        <v>148</v>
      </c>
      <c r="D93" s="17" t="s">
        <v>47</v>
      </c>
      <c r="E93" s="22" t="s">
        <v>149</v>
      </c>
      <c r="F93" s="23" t="s">
        <v>87</v>
      </c>
      <c r="G93" s="24">
        <v>253.239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23</v>
      </c>
    </row>
    <row r="94" spans="1:5" ht="12.75">
      <c r="A94" s="26" t="s">
        <v>50</v>
      </c>
      <c r="E94" s="27" t="s">
        <v>47</v>
      </c>
    </row>
    <row r="95" spans="1:5" ht="25.5">
      <c r="A95" s="28" t="s">
        <v>51</v>
      </c>
      <c r="E95" s="29" t="s">
        <v>150</v>
      </c>
    </row>
    <row r="96" spans="1:5" ht="38.25">
      <c r="A96" t="s">
        <v>53</v>
      </c>
      <c r="E96" s="27" t="s">
        <v>151</v>
      </c>
    </row>
    <row r="97" spans="1:16" ht="12.75">
      <c r="A97" s="17" t="s">
        <v>45</v>
      </c>
      <c r="B97" s="21" t="s">
        <v>152</v>
      </c>
      <c r="C97" s="21" t="s">
        <v>153</v>
      </c>
      <c r="D97" s="17" t="s">
        <v>47</v>
      </c>
      <c r="E97" s="22" t="s">
        <v>154</v>
      </c>
      <c r="F97" s="23" t="s">
        <v>77</v>
      </c>
      <c r="G97" s="24">
        <v>10.96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23</v>
      </c>
    </row>
    <row r="98" spans="1:5" ht="12.75">
      <c r="A98" s="26" t="s">
        <v>50</v>
      </c>
      <c r="E98" s="27" t="s">
        <v>47</v>
      </c>
    </row>
    <row r="99" spans="1:5" ht="38.25">
      <c r="A99" s="28" t="s">
        <v>51</v>
      </c>
      <c r="E99" s="29" t="s">
        <v>155</v>
      </c>
    </row>
    <row r="100" spans="1:5" ht="25.5">
      <c r="A100" t="s">
        <v>53</v>
      </c>
      <c r="E100" s="27" t="s">
        <v>156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3"/>
      <c r="E3" s="10" t="s">
        <v>16</v>
      </c>
      <c r="F3" s="1"/>
      <c r="G3" s="8"/>
      <c r="H3" s="7" t="s">
        <v>157</v>
      </c>
      <c r="I3" s="32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157</v>
      </c>
      <c r="D4" s="39"/>
      <c r="E4" s="13" t="s">
        <v>158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6" t="s">
        <v>26</v>
      </c>
      <c r="B5" s="36" t="s">
        <v>28</v>
      </c>
      <c r="C5" s="36" t="s">
        <v>30</v>
      </c>
      <c r="D5" s="36" t="s">
        <v>31</v>
      </c>
      <c r="E5" s="36" t="s">
        <v>32</v>
      </c>
      <c r="F5" s="36" t="s">
        <v>34</v>
      </c>
      <c r="G5" s="36" t="s">
        <v>36</v>
      </c>
      <c r="H5" s="36" t="s">
        <v>38</v>
      </c>
      <c r="I5" s="36"/>
      <c r="O5" t="s">
        <v>21</v>
      </c>
      <c r="P5" t="s">
        <v>23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17" t="s">
        <v>45</v>
      </c>
      <c r="B9" s="21" t="s">
        <v>29</v>
      </c>
      <c r="C9" s="21" t="s">
        <v>159</v>
      </c>
      <c r="D9" s="17" t="s">
        <v>47</v>
      </c>
      <c r="E9" s="22" t="s">
        <v>160</v>
      </c>
      <c r="F9" s="23" t="s">
        <v>132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47</v>
      </c>
    </row>
    <row r="11" spans="1:5" ht="38.25">
      <c r="A11" s="28" t="s">
        <v>51</v>
      </c>
      <c r="E11" s="29" t="s">
        <v>161</v>
      </c>
    </row>
    <row r="12" spans="1:5" ht="12.75">
      <c r="A12" t="s">
        <v>53</v>
      </c>
      <c r="E12" s="27" t="s">
        <v>162</v>
      </c>
    </row>
    <row r="13" spans="1:16" ht="12.75">
      <c r="A13" s="17" t="s">
        <v>45</v>
      </c>
      <c r="B13" s="21" t="s">
        <v>23</v>
      </c>
      <c r="C13" s="21" t="s">
        <v>163</v>
      </c>
      <c r="D13" s="17" t="s">
        <v>47</v>
      </c>
      <c r="E13" s="22" t="s">
        <v>164</v>
      </c>
      <c r="F13" s="23" t="s">
        <v>132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6" t="s">
        <v>50</v>
      </c>
      <c r="E14" s="27" t="s">
        <v>47</v>
      </c>
    </row>
    <row r="15" spans="1:5" ht="25.5">
      <c r="A15" s="28" t="s">
        <v>51</v>
      </c>
      <c r="E15" s="29" t="s">
        <v>165</v>
      </c>
    </row>
    <row r="16" spans="1:5" ht="12.75">
      <c r="A16" t="s">
        <v>53</v>
      </c>
      <c r="E16" s="27" t="s">
        <v>162</v>
      </c>
    </row>
    <row r="17" spans="1:16" ht="12.75">
      <c r="A17" s="17" t="s">
        <v>45</v>
      </c>
      <c r="B17" s="21" t="s">
        <v>22</v>
      </c>
      <c r="C17" s="21" t="s">
        <v>166</v>
      </c>
      <c r="D17" s="17" t="s">
        <v>47</v>
      </c>
      <c r="E17" s="22" t="s">
        <v>167</v>
      </c>
      <c r="F17" s="23" t="s">
        <v>132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12.75">
      <c r="A18" s="26" t="s">
        <v>50</v>
      </c>
      <c r="E18" s="27" t="s">
        <v>47</v>
      </c>
    </row>
    <row r="19" spans="1:5" ht="38.25">
      <c r="A19" s="28" t="s">
        <v>51</v>
      </c>
      <c r="E19" s="29" t="s">
        <v>168</v>
      </c>
    </row>
    <row r="20" spans="1:5" ht="12.75">
      <c r="A20" t="s">
        <v>53</v>
      </c>
      <c r="E20" s="27" t="s">
        <v>169</v>
      </c>
    </row>
    <row r="21" spans="1:16" ht="12.75">
      <c r="A21" s="17" t="s">
        <v>45</v>
      </c>
      <c r="B21" s="21" t="s">
        <v>33</v>
      </c>
      <c r="C21" s="21" t="s">
        <v>170</v>
      </c>
      <c r="D21" s="17" t="s">
        <v>47</v>
      </c>
      <c r="E21" s="22" t="s">
        <v>171</v>
      </c>
      <c r="F21" s="23" t="s">
        <v>132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23</v>
      </c>
    </row>
    <row r="22" spans="1:5" ht="12.75">
      <c r="A22" s="26" t="s">
        <v>50</v>
      </c>
      <c r="E22" s="27" t="s">
        <v>47</v>
      </c>
    </row>
    <row r="23" spans="1:5" ht="25.5">
      <c r="A23" s="28" t="s">
        <v>51</v>
      </c>
      <c r="E23" s="29" t="s">
        <v>165</v>
      </c>
    </row>
    <row r="24" spans="1:5" ht="12.75">
      <c r="A24" t="s">
        <v>53</v>
      </c>
      <c r="E24" s="27" t="s">
        <v>172</v>
      </c>
    </row>
    <row r="25" spans="1:16" ht="12.75">
      <c r="A25" s="17" t="s">
        <v>45</v>
      </c>
      <c r="B25" s="21" t="s">
        <v>35</v>
      </c>
      <c r="C25" s="21" t="s">
        <v>170</v>
      </c>
      <c r="D25" s="17" t="s">
        <v>173</v>
      </c>
      <c r="E25" s="22" t="s">
        <v>174</v>
      </c>
      <c r="F25" s="23" t="s">
        <v>132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23</v>
      </c>
    </row>
    <row r="26" spans="1:5" ht="12.75">
      <c r="A26" s="26" t="s">
        <v>50</v>
      </c>
      <c r="E26" s="27" t="s">
        <v>47</v>
      </c>
    </row>
    <row r="27" spans="1:5" ht="25.5">
      <c r="A27" s="28" t="s">
        <v>51</v>
      </c>
      <c r="E27" s="29" t="s">
        <v>165</v>
      </c>
    </row>
    <row r="28" spans="1:5" ht="12.75">
      <c r="A28" t="s">
        <v>53</v>
      </c>
      <c r="E28" s="27" t="s">
        <v>172</v>
      </c>
    </row>
    <row r="29" spans="1:16" ht="12.75">
      <c r="A29" s="17" t="s">
        <v>45</v>
      </c>
      <c r="B29" s="21" t="s">
        <v>37</v>
      </c>
      <c r="C29" s="21" t="s">
        <v>170</v>
      </c>
      <c r="D29" s="17" t="s">
        <v>175</v>
      </c>
      <c r="E29" s="22" t="s">
        <v>176</v>
      </c>
      <c r="F29" s="23" t="s">
        <v>132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23</v>
      </c>
    </row>
    <row r="30" spans="1:5" ht="12.75">
      <c r="A30" s="26" t="s">
        <v>50</v>
      </c>
      <c r="E30" s="27" t="s">
        <v>47</v>
      </c>
    </row>
    <row r="31" spans="1:5" ht="25.5">
      <c r="A31" s="28" t="s">
        <v>51</v>
      </c>
      <c r="E31" s="29" t="s">
        <v>165</v>
      </c>
    </row>
    <row r="32" spans="1:5" ht="12.75">
      <c r="A32" t="s">
        <v>53</v>
      </c>
      <c r="E32" s="27" t="s">
        <v>172</v>
      </c>
    </row>
    <row r="33" spans="1:16" ht="12.75">
      <c r="A33" s="17" t="s">
        <v>45</v>
      </c>
      <c r="B33" s="21" t="s">
        <v>74</v>
      </c>
      <c r="C33" s="21" t="s">
        <v>177</v>
      </c>
      <c r="D33" s="17" t="s">
        <v>47</v>
      </c>
      <c r="E33" s="22" t="s">
        <v>178</v>
      </c>
      <c r="F33" s="23" t="s">
        <v>132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23</v>
      </c>
    </row>
    <row r="34" spans="1:5" ht="12.75">
      <c r="A34" s="26" t="s">
        <v>50</v>
      </c>
      <c r="E34" s="27" t="s">
        <v>47</v>
      </c>
    </row>
    <row r="35" spans="1:5" ht="25.5">
      <c r="A35" s="28" t="s">
        <v>51</v>
      </c>
      <c r="E35" s="29" t="s">
        <v>165</v>
      </c>
    </row>
    <row r="36" spans="1:5" ht="12.75">
      <c r="A36" t="s">
        <v>53</v>
      </c>
      <c r="E36" s="27" t="s">
        <v>172</v>
      </c>
    </row>
    <row r="37" spans="1:16" ht="12.75">
      <c r="A37" s="17" t="s">
        <v>45</v>
      </c>
      <c r="B37" s="21" t="s">
        <v>80</v>
      </c>
      <c r="C37" s="21" t="s">
        <v>179</v>
      </c>
      <c r="D37" s="17" t="s">
        <v>47</v>
      </c>
      <c r="E37" s="22" t="s">
        <v>180</v>
      </c>
      <c r="F37" s="23" t="s">
        <v>144</v>
      </c>
      <c r="G37" s="24">
        <v>2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23</v>
      </c>
    </row>
    <row r="38" spans="1:5" ht="12.75">
      <c r="A38" s="26" t="s">
        <v>50</v>
      </c>
      <c r="E38" s="27" t="s">
        <v>47</v>
      </c>
    </row>
    <row r="39" spans="1:5" ht="38.25">
      <c r="A39" s="28" t="s">
        <v>51</v>
      </c>
      <c r="E39" s="29" t="s">
        <v>181</v>
      </c>
    </row>
    <row r="40" spans="1:5" ht="89.25">
      <c r="A40" t="s">
        <v>53</v>
      </c>
      <c r="E40" s="27" t="s">
        <v>182</v>
      </c>
    </row>
    <row r="41" spans="1:16" ht="12.75">
      <c r="A41" s="17" t="s">
        <v>45</v>
      </c>
      <c r="B41" s="21" t="s">
        <v>40</v>
      </c>
      <c r="C41" s="21" t="s">
        <v>183</v>
      </c>
      <c r="D41" s="17" t="s">
        <v>47</v>
      </c>
      <c r="E41" s="22" t="s">
        <v>184</v>
      </c>
      <c r="F41" s="23" t="s">
        <v>132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23</v>
      </c>
    </row>
    <row r="42" spans="1:5" ht="12.75">
      <c r="A42" s="26" t="s">
        <v>50</v>
      </c>
      <c r="E42" s="27" t="s">
        <v>47</v>
      </c>
    </row>
    <row r="43" spans="1:5" ht="25.5">
      <c r="A43" s="28" t="s">
        <v>51</v>
      </c>
      <c r="E43" s="29" t="s">
        <v>165</v>
      </c>
    </row>
    <row r="44" spans="1:5" ht="25.5">
      <c r="A44" t="s">
        <v>53</v>
      </c>
      <c r="E44" s="27" t="s">
        <v>185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Malár František</cp:lastModifiedBy>
  <cp:lastPrinted>2020-08-28T06:52:17Z</cp:lastPrinted>
  <dcterms:modified xsi:type="dcterms:W3CDTF">2020-09-24T10:40:10Z</dcterms:modified>
  <cp:category/>
  <cp:version/>
  <cp:contentType/>
  <cp:contentStatus/>
</cp:coreProperties>
</file>