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05" windowWidth="20730" windowHeight="11760" activeTab="5"/>
  </bookViews>
  <sheets>
    <sheet name="Část 1" sheetId="4" r:id="rId1"/>
    <sheet name="Část 2" sheetId="5" r:id="rId2"/>
    <sheet name="Část 3" sheetId="6" r:id="rId3"/>
    <sheet name="Část 4" sheetId="7" r:id="rId4"/>
    <sheet name="Část 5" sheetId="8" r:id="rId5"/>
    <sheet name="Část 6" sheetId="18" r:id="rId6"/>
    <sheet name="Část 7" sheetId="11" r:id="rId7"/>
    <sheet name="Část 8" sheetId="12" r:id="rId8"/>
    <sheet name="Část 9" sheetId="13" r:id="rId9"/>
    <sheet name="Část 10" sheetId="14" r:id="rId10"/>
    <sheet name="Část 11" sheetId="15" r:id="rId11"/>
    <sheet name="Část 12" sheetId="16" r:id="rId12"/>
  </sheets>
  <definedNames>
    <definedName name="_xlnm.Print_Area" localSheetId="0">'Část 1'!$A$2:$O$10</definedName>
    <definedName name="_xlnm.Print_Area" localSheetId="9">'Část 10'!$A$2:$O$10</definedName>
    <definedName name="_xlnm.Print_Area" localSheetId="10">'Část 11'!$A$2:$O$8</definedName>
    <definedName name="_xlnm.Print_Area" localSheetId="11">'Část 12'!$A$2:$O$8</definedName>
    <definedName name="_xlnm.Print_Area" localSheetId="1">'Část 2'!$A$2:$O$10</definedName>
    <definedName name="_xlnm.Print_Area" localSheetId="2">'Část 3'!$A$2:$O$8</definedName>
    <definedName name="_xlnm.Print_Area" localSheetId="3">'Část 4'!$A$2:$O$10</definedName>
    <definedName name="_xlnm.Print_Area" localSheetId="4">'Část 5'!$A$2:$O$12</definedName>
    <definedName name="_xlnm.Print_Area" localSheetId="6">'Část 7'!$A$2:$O$9</definedName>
    <definedName name="_xlnm.Print_Area" localSheetId="7">'Část 8'!$A$2:$O$8</definedName>
    <definedName name="_xlnm.Print_Area" localSheetId="8">'Část 9'!$A$2:$O$8</definedName>
  </definedNames>
  <calcPr calcId="144525"/>
</workbook>
</file>

<file path=xl/sharedStrings.xml><?xml version="1.0" encoding="utf-8"?>
<sst xmlns="http://schemas.openxmlformats.org/spreadsheetml/2006/main" count="311" uniqueCount="70">
  <si>
    <t>Položka</t>
  </si>
  <si>
    <t>ATC</t>
  </si>
  <si>
    <t>Specifikace položky</t>
  </si>
  <si>
    <t>Účinná látka</t>
  </si>
  <si>
    <t>Koncentrace [mg jódu/1 ml]</t>
  </si>
  <si>
    <t>Objem dávky* [ml]</t>
  </si>
  <si>
    <t>Kód SÚKL</t>
  </si>
  <si>
    <t>Cena za jednu dávku</t>
  </si>
  <si>
    <t>XXX</t>
  </si>
  <si>
    <t>* Dávkou se rozumí jednotka formy o definovaném objemu - ampule, infuzní láhev.</t>
  </si>
  <si>
    <t>V08AB02</t>
  </si>
  <si>
    <t>Neiontová monomerní trijodovaná kontrastní rentgenová látka, rozpustná ve vodě o koncentraci 300 mg/ml</t>
  </si>
  <si>
    <t>Iohexolum 647 mg (odp. Iodum 300 mg) v 1 ml injekčního roztoku</t>
  </si>
  <si>
    <t>Neiontová monomerní trijodovaná kontrastní rentgenová látka, rozpustná ve vodě o koncentraci 350 mg/ml</t>
  </si>
  <si>
    <t>Iohexolum 755 mg (odp. Iodum350 mg) v 1 ml injekčního roztoku</t>
  </si>
  <si>
    <t>Rentgenkontrastní látky jodované – V08AB02</t>
  </si>
  <si>
    <t>Rentgenkontrastní látky jodované – V08AB05</t>
  </si>
  <si>
    <t>V08AB05</t>
  </si>
  <si>
    <t>Neionická jodovaná rentgenkontrastní látka ve vodném roztoku o koncentraci 370 mg/ml</t>
  </si>
  <si>
    <t>Iopromidum 769 mg (370 mg) v 1 ml injekčního roztoku</t>
  </si>
  <si>
    <t>Rentgenkontrastní látky jodované – V08AB07</t>
  </si>
  <si>
    <t>V08AB07</t>
  </si>
  <si>
    <t>Neionogenní rtg kontrastní látka; po intravaskulární aplikaci</t>
  </si>
  <si>
    <t>Ioversolum 741 mg (odp. iodum 350 mg) v 1 ml injekčního roztoku</t>
  </si>
  <si>
    <t>V08AB09</t>
  </si>
  <si>
    <t>Neionická jodovaná dimerní rentgenová kontrastní látka - injekční roztok o koncentraci 320 mg/ml</t>
  </si>
  <si>
    <t>Iodixanolum 652 mg (320 mg jodu) v 1 ml injekčního roztoku</t>
  </si>
  <si>
    <t>Kč bez DPH</t>
  </si>
  <si>
    <t>DPH v Kč</t>
  </si>
  <si>
    <t>Kč včetně DPH</t>
  </si>
  <si>
    <t>Nabídková cena (součet za všechny položky):</t>
  </si>
  <si>
    <t>Sazba DPH v %</t>
  </si>
  <si>
    <t>Rentgenkontrastní látky jodované – V08AB10</t>
  </si>
  <si>
    <t>V08AB10</t>
  </si>
  <si>
    <t>Neionická jodovaná rentgenová kontrastní látka - injekční roztok o koncentraci 350 mg/ml</t>
  </si>
  <si>
    <t>Iomeprolum 714,4 mg (odp. 350 mg jodu) v 1 ml injekčního roztoku</t>
  </si>
  <si>
    <t>Neionická jodovaná rentgenová kontrastní látka - injekční roztok o koncentraci 400 mg/ml</t>
  </si>
  <si>
    <t>Iomeprolum 816,5 mg (odp. 400 mg jodu) v 1 ml injekčního roztoku</t>
  </si>
  <si>
    <t>Rentgenkontrastní látky nejodované – V08BA01</t>
  </si>
  <si>
    <t>V08BA01</t>
  </si>
  <si>
    <t>Baryová suspenze určená pro RTG</t>
  </si>
  <si>
    <t>Barii sulfas 1 g v 1 ml gastroenterální suspenze - pro RTG</t>
  </si>
  <si>
    <t>Baryová suspenze určená pro CT</t>
  </si>
  <si>
    <t>Barii sulfas 5 g ve 100 ml gastroenterální suspenze - pro CT</t>
  </si>
  <si>
    <t>Rentgenkontrastní látky nejodované – V08CA02</t>
  </si>
  <si>
    <t>V08CA02</t>
  </si>
  <si>
    <t>Nespecifická makrocyklická paramagnetická kontrastní látka - i.v. roztok středně nebo nízce rizikové k. l. o koncentraci 0,5 mmol/ml</t>
  </si>
  <si>
    <t>Meglumini gadoteras, odp. Acidum gadotericum 279,32 mg (0,5 mmol) v 1 ml injekčního roztoku</t>
  </si>
  <si>
    <t>Kontrastní látky pro vyšetření magnetickou resonancí – V08CA04</t>
  </si>
  <si>
    <t>V08CA04</t>
  </si>
  <si>
    <t>Neionická paramagnetická kontrastní látka k zobrazování magnetickou rezonancí</t>
  </si>
  <si>
    <t>Gadoteridolum 279,3 mg v 1 ml injekčního roztoku</t>
  </si>
  <si>
    <t>Kontrastní látky pro vyšetření magnetickou resonancí – V08CA09</t>
  </si>
  <si>
    <t>V08CA09</t>
  </si>
  <si>
    <t>Paramagnetická kontrastní látka - i.v. roztok s obsahem účinné látky gadobutrolum o koncentraci přibl. 605 mg/ml</t>
  </si>
  <si>
    <t>Gadobutrolum 1,0 mmol (604,72 mg) v 1 ml injekčního roztoku</t>
  </si>
  <si>
    <t>Kontrastní látky pro vyšetření magnetickou resonancí – V08CA10</t>
  </si>
  <si>
    <t>V08CA10</t>
  </si>
  <si>
    <t xml:space="preserve">Hepatospecifická paramagnetická kontrastní látka - i.v. roztok s obsahem účinné látky dinatrii gadoxetas o koncentraci přibl. 180 mg/ml </t>
  </si>
  <si>
    <t>Dinatrii gadoxetas 181,43 mg v 1 ml injekčního roztoku</t>
  </si>
  <si>
    <t>Kontrastní látky pro vyšetření ultrazvukem – V08DA05</t>
  </si>
  <si>
    <t>V08DA05</t>
  </si>
  <si>
    <t xml:space="preserve">Sonografická kontrastní látka pro přípravu disperze o obsahu 45 mcg účinné složky sulfuris hexafluoridum v 1 ml </t>
  </si>
  <si>
    <t>Sulfuris hexafluoridum ve formě mikrobublinek 8 mikrolitrů (45 mikrogramů) v 1 ml výsledné disperze</t>
  </si>
  <si>
    <t>Předpokládaný počet dávek za 2 roky</t>
  </si>
  <si>
    <t>Cena za předpokládaný počet dávek za 2 roky</t>
  </si>
  <si>
    <t>Rentgenkontrastní látky jodované – V08AB09</t>
  </si>
  <si>
    <t>Rentgenkontrastní látky jodované – V08AB11</t>
  </si>
  <si>
    <t>V08AB11</t>
  </si>
  <si>
    <t>Iobitridolum 767,8 mg (odp. iodum 350 mg) v 1 ml injekčního roztoku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</si>
</sst>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rgb="FFFF0000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4" fontId="3" fillId="4" borderId="1" xfId="0" applyNumberFormat="1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 wrapText="1"/>
    </xf>
    <xf numFmtId="2" fontId="10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6" xfId="0" applyNumberFormat="1" applyFont="1" applyFill="1" applyBorder="1" applyAlignment="1" applyProtection="1">
      <alignment horizontal="center" vertical="center"/>
      <protection locked="0"/>
    </xf>
    <xf numFmtId="4" fontId="0" fillId="3" borderId="1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ill="1" applyBorder="1" applyAlignment="1" applyProtection="1">
      <alignment horizontal="center" vertical="center"/>
      <protection locked="0"/>
    </xf>
    <xf numFmtId="4" fontId="3" fillId="4" borderId="1" xfId="0" applyNumberFormat="1" applyFont="1" applyFill="1" applyBorder="1" applyAlignment="1" applyProtection="1">
      <alignment horizontal="center" vertical="center"/>
      <protection/>
    </xf>
    <xf numFmtId="4" fontId="0" fillId="4" borderId="1" xfId="0" applyNumberForma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"/>
  <sheetViews>
    <sheetView showGridLines="0" workbookViewId="0" topLeftCell="A1">
      <selection activeCell="A7" sqref="A7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5" width="18.7109375" style="0" customWidth="1"/>
  </cols>
  <sheetData>
    <row r="2" spans="1:15" ht="15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4" spans="1:15" ht="30" customHeight="1">
      <c r="A4" s="51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64</v>
      </c>
      <c r="H4" s="57" t="s">
        <v>6</v>
      </c>
      <c r="I4" s="58" t="s">
        <v>7</v>
      </c>
      <c r="J4" s="58"/>
      <c r="K4" s="58"/>
      <c r="L4" s="58"/>
      <c r="M4" s="51" t="s">
        <v>65</v>
      </c>
      <c r="N4" s="51"/>
      <c r="O4" s="51"/>
    </row>
    <row r="5" spans="1:15" ht="15">
      <c r="A5" s="56"/>
      <c r="B5" s="56"/>
      <c r="C5" s="56"/>
      <c r="D5" s="56"/>
      <c r="E5" s="56"/>
      <c r="F5" s="56"/>
      <c r="G5" s="56"/>
      <c r="H5" s="57"/>
      <c r="I5" s="3" t="s">
        <v>27</v>
      </c>
      <c r="J5" s="3" t="s">
        <v>31</v>
      </c>
      <c r="K5" s="3" t="s">
        <v>28</v>
      </c>
      <c r="L5" s="3" t="s">
        <v>29</v>
      </c>
      <c r="M5" s="3" t="s">
        <v>27</v>
      </c>
      <c r="N5" s="3" t="s">
        <v>28</v>
      </c>
      <c r="O5" s="3" t="s">
        <v>29</v>
      </c>
    </row>
    <row r="6" spans="1:15" ht="128.25">
      <c r="A6" s="1">
        <v>43466</v>
      </c>
      <c r="B6" s="52" t="s">
        <v>10</v>
      </c>
      <c r="C6" s="25" t="s">
        <v>11</v>
      </c>
      <c r="D6" s="25" t="s">
        <v>12</v>
      </c>
      <c r="E6" s="7">
        <v>300</v>
      </c>
      <c r="F6" s="26">
        <v>20</v>
      </c>
      <c r="G6" s="29">
        <v>24</v>
      </c>
      <c r="H6" s="34"/>
      <c r="I6" s="35"/>
      <c r="J6" s="35"/>
      <c r="K6" s="35"/>
      <c r="L6" s="31">
        <f>+I6+K6</f>
        <v>0</v>
      </c>
      <c r="M6" s="32">
        <f>+I6*G6</f>
        <v>0</v>
      </c>
      <c r="N6" s="31">
        <f>+K6*G6</f>
        <v>0</v>
      </c>
      <c r="O6" s="31">
        <f>SUM(M6:N6)</f>
        <v>0</v>
      </c>
    </row>
    <row r="7" spans="1:15" ht="128.25">
      <c r="A7" s="1">
        <v>43497</v>
      </c>
      <c r="B7" s="53"/>
      <c r="C7" s="25" t="s">
        <v>13</v>
      </c>
      <c r="D7" s="25" t="s">
        <v>14</v>
      </c>
      <c r="E7" s="7">
        <v>350</v>
      </c>
      <c r="F7" s="26">
        <v>50</v>
      </c>
      <c r="G7" s="29">
        <v>140</v>
      </c>
      <c r="H7" s="34"/>
      <c r="I7" s="35"/>
      <c r="J7" s="35"/>
      <c r="K7" s="35"/>
      <c r="L7" s="31">
        <f aca="true" t="shared" si="0" ref="L7:L8">+I7+K7</f>
        <v>0</v>
      </c>
      <c r="M7" s="32">
        <f aca="true" t="shared" si="1" ref="M7:M8">+I7*G7</f>
        <v>0</v>
      </c>
      <c r="N7" s="31">
        <f aca="true" t="shared" si="2" ref="N7:N8">+K7*G7</f>
        <v>0</v>
      </c>
      <c r="O7" s="31">
        <f aca="true" t="shared" si="3" ref="O7:O8">SUM(M7:N7)</f>
        <v>0</v>
      </c>
    </row>
    <row r="8" spans="1:15" ht="128.25">
      <c r="A8" s="1">
        <v>43525</v>
      </c>
      <c r="B8" s="54"/>
      <c r="C8" s="25" t="s">
        <v>13</v>
      </c>
      <c r="D8" s="25" t="s">
        <v>14</v>
      </c>
      <c r="E8" s="7">
        <v>350</v>
      </c>
      <c r="F8" s="26">
        <v>100</v>
      </c>
      <c r="G8" s="29">
        <v>640</v>
      </c>
      <c r="H8" s="34"/>
      <c r="I8" s="35"/>
      <c r="J8" s="35"/>
      <c r="K8" s="35"/>
      <c r="L8" s="31">
        <f t="shared" si="0"/>
        <v>0</v>
      </c>
      <c r="M8" s="32">
        <f t="shared" si="1"/>
        <v>0</v>
      </c>
      <c r="N8" s="31">
        <f t="shared" si="2"/>
        <v>0</v>
      </c>
      <c r="O8" s="31">
        <f t="shared" si="3"/>
        <v>0</v>
      </c>
    </row>
    <row r="9" spans="1:15" ht="40.5" customHeight="1">
      <c r="A9" s="48" t="s">
        <v>30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  <c r="M9" s="33">
        <f>SUM(M6:M8)</f>
        <v>0</v>
      </c>
      <c r="N9" s="27" t="s">
        <v>8</v>
      </c>
      <c r="O9" s="27" t="s">
        <v>8</v>
      </c>
    </row>
    <row r="10" ht="15">
      <c r="A10" s="5" t="s">
        <v>9</v>
      </c>
    </row>
  </sheetData>
  <sheetProtection algorithmName="SHA-512" hashValue="plxiWKtn2jwt/lBfWV2aph41PPkq1krjoFRqTp7yKB9VetbydQWRGoObRTUl/joqkPS+qRxKZP6C65DfG+Hwjg==" saltValue="3Q+vn/gvU3T82JWWD6ZlNA==" spinCount="100000" sheet="1" objects="1" scenarios="1"/>
  <mergeCells count="13">
    <mergeCell ref="A9:L9"/>
    <mergeCell ref="M4:O4"/>
    <mergeCell ref="B6:B8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L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"/>
  <sheetViews>
    <sheetView showGridLines="0" workbookViewId="0" topLeftCell="A1">
      <selection activeCell="M9" sqref="M9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5" width="18.7109375" style="0" customWidth="1"/>
  </cols>
  <sheetData>
    <row r="2" spans="1:15" ht="15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4" spans="1:15" ht="30" customHeight="1">
      <c r="A4" s="51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64</v>
      </c>
      <c r="H4" s="57" t="s">
        <v>6</v>
      </c>
      <c r="I4" s="58" t="s">
        <v>7</v>
      </c>
      <c r="J4" s="58"/>
      <c r="K4" s="58"/>
      <c r="L4" s="58"/>
      <c r="M4" s="51" t="s">
        <v>65</v>
      </c>
      <c r="N4" s="51"/>
      <c r="O4" s="51"/>
    </row>
    <row r="5" spans="1:15" ht="15.75" thickBot="1">
      <c r="A5" s="56"/>
      <c r="B5" s="56"/>
      <c r="C5" s="56"/>
      <c r="D5" s="56"/>
      <c r="E5" s="56"/>
      <c r="F5" s="56"/>
      <c r="G5" s="56"/>
      <c r="H5" s="57"/>
      <c r="I5" s="3" t="s">
        <v>27</v>
      </c>
      <c r="J5" s="3" t="s">
        <v>31</v>
      </c>
      <c r="K5" s="3" t="s">
        <v>28</v>
      </c>
      <c r="L5" s="3" t="s">
        <v>29</v>
      </c>
      <c r="M5" s="3" t="s">
        <v>27</v>
      </c>
      <c r="N5" s="3" t="s">
        <v>28</v>
      </c>
      <c r="O5" s="3" t="s">
        <v>29</v>
      </c>
    </row>
    <row r="6" spans="1:15" ht="58.5" customHeight="1" thickBot="1">
      <c r="A6" s="1">
        <v>43840</v>
      </c>
      <c r="B6" s="63" t="s">
        <v>53</v>
      </c>
      <c r="C6" s="71" t="s">
        <v>54</v>
      </c>
      <c r="D6" s="59" t="s">
        <v>55</v>
      </c>
      <c r="E6" s="2">
        <v>604.75</v>
      </c>
      <c r="F6" s="2">
        <v>7.5</v>
      </c>
      <c r="G6" s="16">
        <v>20</v>
      </c>
      <c r="H6" s="34"/>
      <c r="I6" s="35"/>
      <c r="J6" s="35"/>
      <c r="K6" s="35"/>
      <c r="L6" s="31">
        <f>+I6+K6</f>
        <v>0</v>
      </c>
      <c r="M6" s="31">
        <f>+I6*G6</f>
        <v>0</v>
      </c>
      <c r="N6" s="31">
        <f>+K6*G6</f>
        <v>0</v>
      </c>
      <c r="O6" s="31">
        <f>SUM(M6:N6)</f>
        <v>0</v>
      </c>
    </row>
    <row r="7" spans="1:15" ht="62.25" customHeight="1" thickBot="1">
      <c r="A7" s="1">
        <v>43871</v>
      </c>
      <c r="B7" s="63"/>
      <c r="C7" s="71"/>
      <c r="D7" s="59"/>
      <c r="E7" s="2">
        <v>604.72</v>
      </c>
      <c r="F7" s="2">
        <v>10</v>
      </c>
      <c r="G7" s="17">
        <v>300</v>
      </c>
      <c r="H7" s="34"/>
      <c r="I7" s="35"/>
      <c r="J7" s="35"/>
      <c r="K7" s="35"/>
      <c r="L7" s="31">
        <f aca="true" t="shared" si="0" ref="L7:L8">+I7+K7</f>
        <v>0</v>
      </c>
      <c r="M7" s="31">
        <f aca="true" t="shared" si="1" ref="M7:M8">+I7*G7</f>
        <v>0</v>
      </c>
      <c r="N7" s="31">
        <f aca="true" t="shared" si="2" ref="N7:N8">+K7*G7</f>
        <v>0</v>
      </c>
      <c r="O7" s="31">
        <f aca="true" t="shared" si="3" ref="O7:O8">SUM(M7:N7)</f>
        <v>0</v>
      </c>
    </row>
    <row r="8" spans="1:15" ht="62.25" customHeight="1" thickBot="1">
      <c r="A8" s="1">
        <v>43900</v>
      </c>
      <c r="B8" s="63"/>
      <c r="C8" s="71"/>
      <c r="D8" s="59"/>
      <c r="E8" s="2">
        <v>604.72</v>
      </c>
      <c r="F8" s="2">
        <v>15</v>
      </c>
      <c r="G8" s="18">
        <v>40</v>
      </c>
      <c r="H8" s="34"/>
      <c r="I8" s="35"/>
      <c r="J8" s="35"/>
      <c r="K8" s="35"/>
      <c r="L8" s="31">
        <f t="shared" si="0"/>
        <v>0</v>
      </c>
      <c r="M8" s="31">
        <f t="shared" si="1"/>
        <v>0</v>
      </c>
      <c r="N8" s="31">
        <f t="shared" si="2"/>
        <v>0</v>
      </c>
      <c r="O8" s="31">
        <f t="shared" si="3"/>
        <v>0</v>
      </c>
    </row>
    <row r="9" spans="1:15" ht="15">
      <c r="A9" s="60" t="s">
        <v>30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2"/>
      <c r="M9" s="33">
        <f>SUM(M6:M8)</f>
        <v>0</v>
      </c>
      <c r="N9" s="4" t="s">
        <v>8</v>
      </c>
      <c r="O9" s="4" t="s">
        <v>8</v>
      </c>
    </row>
    <row r="10" ht="15">
      <c r="A10" s="5" t="s">
        <v>9</v>
      </c>
    </row>
  </sheetData>
  <mergeCells count="15">
    <mergeCell ref="B6:B8"/>
    <mergeCell ref="C6:C8"/>
    <mergeCell ref="D6:D8"/>
    <mergeCell ref="A9:L9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O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"/>
  <sheetViews>
    <sheetView showGridLines="0" workbookViewId="0" topLeftCell="A1">
      <selection activeCell="M7" sqref="M7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5" width="18.7109375" style="0" customWidth="1"/>
  </cols>
  <sheetData>
    <row r="2" spans="1:15" ht="15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4" spans="1:15" ht="30" customHeight="1">
      <c r="A4" s="51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64</v>
      </c>
      <c r="H4" s="57" t="s">
        <v>6</v>
      </c>
      <c r="I4" s="58" t="s">
        <v>7</v>
      </c>
      <c r="J4" s="58"/>
      <c r="K4" s="58"/>
      <c r="L4" s="58"/>
      <c r="M4" s="51" t="s">
        <v>65</v>
      </c>
      <c r="N4" s="51"/>
      <c r="O4" s="51"/>
    </row>
    <row r="5" spans="1:15" ht="15">
      <c r="A5" s="56"/>
      <c r="B5" s="56"/>
      <c r="C5" s="56"/>
      <c r="D5" s="56"/>
      <c r="E5" s="56"/>
      <c r="F5" s="56"/>
      <c r="G5" s="56"/>
      <c r="H5" s="57"/>
      <c r="I5" s="3" t="s">
        <v>27</v>
      </c>
      <c r="J5" s="3" t="s">
        <v>31</v>
      </c>
      <c r="K5" s="3" t="s">
        <v>28</v>
      </c>
      <c r="L5" s="3" t="s">
        <v>29</v>
      </c>
      <c r="M5" s="3" t="s">
        <v>27</v>
      </c>
      <c r="N5" s="3" t="s">
        <v>28</v>
      </c>
      <c r="O5" s="3" t="s">
        <v>29</v>
      </c>
    </row>
    <row r="6" spans="1:15" ht="169.5" customHeight="1">
      <c r="A6" s="1">
        <v>43841</v>
      </c>
      <c r="B6" s="2" t="s">
        <v>57</v>
      </c>
      <c r="C6" s="6" t="s">
        <v>58</v>
      </c>
      <c r="D6" s="6" t="s">
        <v>59</v>
      </c>
      <c r="E6" s="7">
        <v>181.43</v>
      </c>
      <c r="F6" s="2">
        <v>10</v>
      </c>
      <c r="G6" s="7">
        <v>82</v>
      </c>
      <c r="H6" s="34"/>
      <c r="I6" s="35"/>
      <c r="J6" s="35"/>
      <c r="K6" s="35"/>
      <c r="L6" s="45">
        <f>+I6+K6</f>
        <v>0</v>
      </c>
      <c r="M6" s="45">
        <f>+I6*G6</f>
        <v>0</v>
      </c>
      <c r="N6" s="45">
        <f>+K6*G6</f>
        <v>0</v>
      </c>
      <c r="O6" s="45">
        <f>SUM(M6:N6)</f>
        <v>0</v>
      </c>
    </row>
    <row r="7" spans="1:15" ht="15">
      <c r="A7" s="60" t="s">
        <v>30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  <c r="M7" s="44">
        <f>SUM(M6)</f>
        <v>0</v>
      </c>
      <c r="N7" s="4" t="s">
        <v>8</v>
      </c>
      <c r="O7" s="4" t="s">
        <v>8</v>
      </c>
    </row>
    <row r="8" spans="1:10" ht="15">
      <c r="A8" s="5" t="s">
        <v>9</v>
      </c>
      <c r="J8" s="9"/>
    </row>
  </sheetData>
  <mergeCells count="12">
    <mergeCell ref="A7:L7"/>
    <mergeCell ref="M4:O4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L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"/>
  <sheetViews>
    <sheetView showGridLines="0" workbookViewId="0" topLeftCell="A1">
      <selection activeCell="M7" sqref="M7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4.00390625" style="0" customWidth="1"/>
    <col min="5" max="5" width="16.00390625" style="0" customWidth="1"/>
    <col min="6" max="6" width="13.28125" style="0" customWidth="1"/>
    <col min="7" max="7" width="17.57421875" style="0" customWidth="1"/>
    <col min="8" max="15" width="18.7109375" style="0" customWidth="1"/>
  </cols>
  <sheetData>
    <row r="2" spans="1:15" ht="15">
      <c r="A2" s="55" t="s">
        <v>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4" spans="1:15" ht="30" customHeight="1">
      <c r="A4" s="51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64</v>
      </c>
      <c r="H4" s="57" t="s">
        <v>6</v>
      </c>
      <c r="I4" s="58" t="s">
        <v>7</v>
      </c>
      <c r="J4" s="58"/>
      <c r="K4" s="58"/>
      <c r="L4" s="58"/>
      <c r="M4" s="51" t="s">
        <v>65</v>
      </c>
      <c r="N4" s="51"/>
      <c r="O4" s="51"/>
    </row>
    <row r="5" spans="1:15" ht="15">
      <c r="A5" s="56"/>
      <c r="B5" s="56"/>
      <c r="C5" s="56"/>
      <c r="D5" s="56"/>
      <c r="E5" s="56"/>
      <c r="F5" s="56"/>
      <c r="G5" s="56"/>
      <c r="H5" s="57"/>
      <c r="I5" s="3" t="s">
        <v>27</v>
      </c>
      <c r="J5" s="3" t="s">
        <v>31</v>
      </c>
      <c r="K5" s="3" t="s">
        <v>28</v>
      </c>
      <c r="L5" s="3" t="s">
        <v>29</v>
      </c>
      <c r="M5" s="3" t="s">
        <v>27</v>
      </c>
      <c r="N5" s="3" t="s">
        <v>28</v>
      </c>
      <c r="O5" s="3" t="s">
        <v>29</v>
      </c>
    </row>
    <row r="6" spans="1:15" ht="142.5">
      <c r="A6" s="1">
        <v>43842</v>
      </c>
      <c r="B6" s="2" t="s">
        <v>61</v>
      </c>
      <c r="C6" s="6" t="s">
        <v>62</v>
      </c>
      <c r="D6" s="6" t="s">
        <v>63</v>
      </c>
      <c r="E6" s="7">
        <v>8</v>
      </c>
      <c r="F6" s="2">
        <v>5</v>
      </c>
      <c r="G6" s="7">
        <v>18</v>
      </c>
      <c r="H6" s="34"/>
      <c r="I6" s="35"/>
      <c r="J6" s="35"/>
      <c r="K6" s="35"/>
      <c r="L6" s="31">
        <f>+I6+K6</f>
        <v>0</v>
      </c>
      <c r="M6" s="31">
        <f>+I6*G6</f>
        <v>0</v>
      </c>
      <c r="N6" s="31">
        <f>+K6*G6</f>
        <v>0</v>
      </c>
      <c r="O6" s="31">
        <f>SUM(M6:N6)</f>
        <v>0</v>
      </c>
    </row>
    <row r="7" spans="1:15" ht="15">
      <c r="A7" s="60" t="s">
        <v>30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  <c r="M7" s="33">
        <f>SUM(M6)</f>
        <v>0</v>
      </c>
      <c r="N7" s="4" t="s">
        <v>8</v>
      </c>
      <c r="O7" s="4" t="s">
        <v>8</v>
      </c>
    </row>
    <row r="8" spans="1:10" ht="15">
      <c r="A8" s="5" t="s">
        <v>9</v>
      </c>
      <c r="J8" s="9"/>
    </row>
  </sheetData>
  <mergeCells count="12">
    <mergeCell ref="A7:L7"/>
    <mergeCell ref="M4:O4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L4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"/>
  <sheetViews>
    <sheetView showGridLines="0" workbookViewId="0" topLeftCell="A1">
      <selection activeCell="G8" sqref="G8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5" width="18.7109375" style="0" customWidth="1"/>
  </cols>
  <sheetData>
    <row r="2" spans="1:15" ht="15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4" spans="1:15" ht="30" customHeight="1">
      <c r="A4" s="51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64</v>
      </c>
      <c r="H4" s="57" t="s">
        <v>6</v>
      </c>
      <c r="I4" s="58" t="s">
        <v>7</v>
      </c>
      <c r="J4" s="58"/>
      <c r="K4" s="58"/>
      <c r="L4" s="58"/>
      <c r="M4" s="51" t="s">
        <v>65</v>
      </c>
      <c r="N4" s="51"/>
      <c r="O4" s="51"/>
    </row>
    <row r="5" spans="1:15" ht="15">
      <c r="A5" s="56"/>
      <c r="B5" s="56"/>
      <c r="C5" s="56"/>
      <c r="D5" s="56"/>
      <c r="E5" s="56"/>
      <c r="F5" s="56"/>
      <c r="G5" s="56"/>
      <c r="H5" s="57"/>
      <c r="I5" s="3" t="s">
        <v>27</v>
      </c>
      <c r="J5" s="3" t="s">
        <v>31</v>
      </c>
      <c r="K5" s="3" t="s">
        <v>28</v>
      </c>
      <c r="L5" s="3" t="s">
        <v>29</v>
      </c>
      <c r="M5" s="3" t="s">
        <v>27</v>
      </c>
      <c r="N5" s="3" t="s">
        <v>28</v>
      </c>
      <c r="O5" s="3" t="s">
        <v>29</v>
      </c>
    </row>
    <row r="6" spans="1:15" ht="58.5" customHeight="1">
      <c r="A6" s="1">
        <v>43102</v>
      </c>
      <c r="B6" s="52" t="s">
        <v>17</v>
      </c>
      <c r="C6" s="59" t="s">
        <v>18</v>
      </c>
      <c r="D6" s="59" t="s">
        <v>19</v>
      </c>
      <c r="E6" s="7">
        <v>370</v>
      </c>
      <c r="F6" s="2">
        <v>100</v>
      </c>
      <c r="G6" s="2">
        <v>40</v>
      </c>
      <c r="H6" s="34"/>
      <c r="I6" s="35"/>
      <c r="J6" s="35"/>
      <c r="K6" s="35"/>
      <c r="L6" s="31">
        <f>+I6+K6</f>
        <v>0</v>
      </c>
      <c r="M6" s="31">
        <f>+I6*G6</f>
        <v>0</v>
      </c>
      <c r="N6" s="31">
        <f>+K6*G6</f>
        <v>0</v>
      </c>
      <c r="O6" s="31">
        <f>SUM(M6:N6)</f>
        <v>0</v>
      </c>
    </row>
    <row r="7" spans="1:15" ht="58.5" customHeight="1">
      <c r="A7" s="1">
        <v>43498</v>
      </c>
      <c r="B7" s="53"/>
      <c r="C7" s="59"/>
      <c r="D7" s="59"/>
      <c r="E7" s="7">
        <v>370</v>
      </c>
      <c r="F7" s="12">
        <v>200</v>
      </c>
      <c r="G7" s="12">
        <v>580</v>
      </c>
      <c r="H7" s="34"/>
      <c r="I7" s="35"/>
      <c r="J7" s="35"/>
      <c r="K7" s="35"/>
      <c r="L7" s="31">
        <f aca="true" t="shared" si="0" ref="L7:L8">+I7+K7</f>
        <v>0</v>
      </c>
      <c r="M7" s="31">
        <f aca="true" t="shared" si="1" ref="M7:M8">+I7*G7</f>
        <v>0</v>
      </c>
      <c r="N7" s="31">
        <f aca="true" t="shared" si="2" ref="N7:N8">+K7*G7</f>
        <v>0</v>
      </c>
      <c r="O7" s="31">
        <f aca="true" t="shared" si="3" ref="O7:O8">SUM(M7:N7)</f>
        <v>0</v>
      </c>
    </row>
    <row r="8" spans="1:15" ht="62.25" customHeight="1">
      <c r="A8" s="1">
        <v>43526</v>
      </c>
      <c r="B8" s="54"/>
      <c r="C8" s="59"/>
      <c r="D8" s="59"/>
      <c r="E8" s="7">
        <v>370</v>
      </c>
      <c r="F8" s="2">
        <v>500</v>
      </c>
      <c r="G8" s="2">
        <v>288</v>
      </c>
      <c r="H8" s="34"/>
      <c r="I8" s="35"/>
      <c r="J8" s="35"/>
      <c r="K8" s="35"/>
      <c r="L8" s="31">
        <f t="shared" si="0"/>
        <v>0</v>
      </c>
      <c r="M8" s="31">
        <f t="shared" si="1"/>
        <v>0</v>
      </c>
      <c r="N8" s="31">
        <f t="shared" si="2"/>
        <v>0</v>
      </c>
      <c r="O8" s="31">
        <f t="shared" si="3"/>
        <v>0</v>
      </c>
    </row>
    <row r="9" spans="1:15" ht="15">
      <c r="A9" s="60" t="s">
        <v>30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2"/>
      <c r="M9" s="37">
        <f>SUM(M6:M8)</f>
        <v>0</v>
      </c>
      <c r="N9" s="4" t="s">
        <v>8</v>
      </c>
      <c r="O9" s="4" t="s">
        <v>8</v>
      </c>
    </row>
    <row r="10" spans="1:10" ht="15">
      <c r="A10" s="5" t="s">
        <v>9</v>
      </c>
      <c r="J10" s="8"/>
    </row>
  </sheetData>
  <sheetProtection algorithmName="SHA-512" hashValue="90XRBsfGnVxfx0sW4PNnSWnVvH156BaX2PiNV9Ys4lYu3KOkOmdmm5u80mFgfA3R8GHMUkpS7FBaJGAd9X8fdQ==" saltValue="6+AGc/yKMUyP5UUmwOVlFQ==" spinCount="100000" sheet="1" objects="1" scenarios="1"/>
  <mergeCells count="15">
    <mergeCell ref="B6:B8"/>
    <mergeCell ref="C6:C8"/>
    <mergeCell ref="D6:D8"/>
    <mergeCell ref="A9:L9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O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"/>
  <sheetViews>
    <sheetView showGridLines="0" workbookViewId="0" topLeftCell="A1">
      <selection activeCell="D6" sqref="D6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5" width="18.7109375" style="0" customWidth="1"/>
  </cols>
  <sheetData>
    <row r="2" spans="1:15" ht="15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4" spans="1:15" ht="30" customHeight="1">
      <c r="A4" s="51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64</v>
      </c>
      <c r="H4" s="57" t="s">
        <v>6</v>
      </c>
      <c r="I4" s="58" t="s">
        <v>7</v>
      </c>
      <c r="J4" s="58"/>
      <c r="K4" s="58"/>
      <c r="L4" s="58"/>
      <c r="M4" s="51" t="s">
        <v>65</v>
      </c>
      <c r="N4" s="51"/>
      <c r="O4" s="51"/>
    </row>
    <row r="5" spans="1:15" ht="15">
      <c r="A5" s="56"/>
      <c r="B5" s="56"/>
      <c r="C5" s="56"/>
      <c r="D5" s="56"/>
      <c r="E5" s="56"/>
      <c r="F5" s="56"/>
      <c r="G5" s="56"/>
      <c r="H5" s="57"/>
      <c r="I5" s="3" t="s">
        <v>27</v>
      </c>
      <c r="J5" s="3" t="s">
        <v>31</v>
      </c>
      <c r="K5" s="3" t="s">
        <v>28</v>
      </c>
      <c r="L5" s="3" t="s">
        <v>29</v>
      </c>
      <c r="M5" s="3" t="s">
        <v>27</v>
      </c>
      <c r="N5" s="3" t="s">
        <v>28</v>
      </c>
      <c r="O5" s="3" t="s">
        <v>29</v>
      </c>
    </row>
    <row r="6" spans="1:15" ht="114.75" customHeight="1">
      <c r="A6" s="1">
        <v>43134</v>
      </c>
      <c r="B6" s="14" t="s">
        <v>21</v>
      </c>
      <c r="C6" s="15" t="s">
        <v>22</v>
      </c>
      <c r="D6" s="15" t="s">
        <v>23</v>
      </c>
      <c r="E6" s="7">
        <v>350</v>
      </c>
      <c r="F6" s="2">
        <v>500</v>
      </c>
      <c r="G6" s="2">
        <v>790</v>
      </c>
      <c r="H6" s="28"/>
      <c r="I6" s="30"/>
      <c r="J6" s="30"/>
      <c r="K6" s="30"/>
      <c r="L6" s="31">
        <f>+I6+K6</f>
        <v>0</v>
      </c>
      <c r="M6" s="31">
        <f>+I6*G6</f>
        <v>0</v>
      </c>
      <c r="N6" s="31">
        <f>+K6*G6</f>
        <v>0</v>
      </c>
      <c r="O6" s="31">
        <f>SUM(M6:N6)</f>
        <v>0</v>
      </c>
    </row>
    <row r="7" spans="1:15" ht="15">
      <c r="A7" s="60" t="s">
        <v>30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  <c r="M7" s="33">
        <f>SUM(M6:M6)</f>
        <v>0</v>
      </c>
      <c r="N7" s="4" t="s">
        <v>8</v>
      </c>
      <c r="O7" s="4" t="s">
        <v>8</v>
      </c>
    </row>
    <row r="8" spans="1:10" ht="15">
      <c r="A8" s="5" t="s">
        <v>9</v>
      </c>
      <c r="J8" s="8"/>
    </row>
  </sheetData>
  <mergeCells count="12">
    <mergeCell ref="A7:L7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O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"/>
  <sheetViews>
    <sheetView showGridLines="0" workbookViewId="0" topLeftCell="A1">
      <selection activeCell="I6" sqref="I6:K7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5" width="18.7109375" style="0" customWidth="1"/>
  </cols>
  <sheetData>
    <row r="2" spans="1:15" ht="1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4" spans="1:15" ht="30" customHeight="1">
      <c r="A4" s="51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64</v>
      </c>
      <c r="H4" s="57" t="s">
        <v>6</v>
      </c>
      <c r="I4" s="58" t="s">
        <v>7</v>
      </c>
      <c r="J4" s="58"/>
      <c r="K4" s="58"/>
      <c r="L4" s="58"/>
      <c r="M4" s="51" t="s">
        <v>65</v>
      </c>
      <c r="N4" s="51"/>
      <c r="O4" s="51"/>
    </row>
    <row r="5" spans="1:15" ht="15">
      <c r="A5" s="56"/>
      <c r="B5" s="56"/>
      <c r="C5" s="56"/>
      <c r="D5" s="56"/>
      <c r="E5" s="56"/>
      <c r="F5" s="56"/>
      <c r="G5" s="56"/>
      <c r="H5" s="57"/>
      <c r="I5" s="3" t="s">
        <v>27</v>
      </c>
      <c r="J5" s="3" t="s">
        <v>31</v>
      </c>
      <c r="K5" s="3" t="s">
        <v>28</v>
      </c>
      <c r="L5" s="3" t="s">
        <v>29</v>
      </c>
      <c r="M5" s="3" t="s">
        <v>27</v>
      </c>
      <c r="N5" s="3" t="s">
        <v>28</v>
      </c>
      <c r="O5" s="3" t="s">
        <v>29</v>
      </c>
    </row>
    <row r="6" spans="1:15" ht="58.5" customHeight="1">
      <c r="A6" s="1">
        <v>43104</v>
      </c>
      <c r="B6" s="63" t="s">
        <v>24</v>
      </c>
      <c r="C6" s="64" t="s">
        <v>25</v>
      </c>
      <c r="D6" s="59" t="s">
        <v>26</v>
      </c>
      <c r="E6" s="7">
        <v>320</v>
      </c>
      <c r="F6" s="2">
        <v>50</v>
      </c>
      <c r="G6" s="2">
        <v>80</v>
      </c>
      <c r="H6" s="34"/>
      <c r="I6" s="35"/>
      <c r="J6" s="35"/>
      <c r="K6" s="35"/>
      <c r="L6" s="31">
        <f>+I6+K6</f>
        <v>0</v>
      </c>
      <c r="M6" s="31">
        <f>+I6*G6</f>
        <v>0</v>
      </c>
      <c r="N6" s="31">
        <f>+K6*G6</f>
        <v>0</v>
      </c>
      <c r="O6" s="31">
        <f>SUM(M6:N6)</f>
        <v>0</v>
      </c>
    </row>
    <row r="7" spans="1:15" ht="62.25" customHeight="1">
      <c r="A7" s="1">
        <v>43135</v>
      </c>
      <c r="B7" s="63"/>
      <c r="C7" s="65"/>
      <c r="D7" s="59"/>
      <c r="E7" s="7">
        <v>320</v>
      </c>
      <c r="F7" s="2">
        <v>100</v>
      </c>
      <c r="G7" s="2">
        <v>420</v>
      </c>
      <c r="H7" s="34"/>
      <c r="I7" s="35"/>
      <c r="J7" s="35"/>
      <c r="K7" s="35"/>
      <c r="L7" s="31">
        <f aca="true" t="shared" si="0" ref="L7:L8">+I7+K7</f>
        <v>0</v>
      </c>
      <c r="M7" s="31">
        <f aca="true" t="shared" si="1" ref="M7:M8">+I7*G7</f>
        <v>0</v>
      </c>
      <c r="N7" s="31">
        <f aca="true" t="shared" si="2" ref="N7:N8">+K7*G7</f>
        <v>0</v>
      </c>
      <c r="O7" s="31">
        <f aca="true" t="shared" si="3" ref="O7:O8">SUM(M7:N7)</f>
        <v>0</v>
      </c>
    </row>
    <row r="8" spans="1:15" ht="62.25" customHeight="1">
      <c r="A8" s="1">
        <v>43163</v>
      </c>
      <c r="B8" s="63"/>
      <c r="C8" s="66"/>
      <c r="D8" s="59"/>
      <c r="E8" s="7">
        <v>320</v>
      </c>
      <c r="F8" s="2">
        <v>200</v>
      </c>
      <c r="G8" s="7">
        <v>800</v>
      </c>
      <c r="H8" s="34"/>
      <c r="I8" s="35"/>
      <c r="J8" s="35"/>
      <c r="K8" s="35"/>
      <c r="L8" s="31">
        <f t="shared" si="0"/>
        <v>0</v>
      </c>
      <c r="M8" s="31">
        <f t="shared" si="1"/>
        <v>0</v>
      </c>
      <c r="N8" s="31">
        <f t="shared" si="2"/>
        <v>0</v>
      </c>
      <c r="O8" s="31">
        <f t="shared" si="3"/>
        <v>0</v>
      </c>
    </row>
    <row r="9" spans="1:15" ht="15">
      <c r="A9" s="60" t="s">
        <v>30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2"/>
      <c r="M9" s="33">
        <f>SUM(M6:M8)</f>
        <v>0</v>
      </c>
      <c r="N9" s="4" t="s">
        <v>8</v>
      </c>
      <c r="O9" s="4" t="s">
        <v>8</v>
      </c>
    </row>
    <row r="10" ht="15">
      <c r="A10" s="5" t="s">
        <v>9</v>
      </c>
    </row>
  </sheetData>
  <sheetProtection algorithmName="SHA-512" hashValue="Ok+64EU82+rb2xBCaQQtlQqI5fH5eMSorZOYZl4f5vZBCKvL6vGefudpI9jpWuwVVyiOTETO/ssuk3DFEINdnw==" saltValue="wiX2KD6VISSXBMlWeIL1ag==" spinCount="100000" sheet="1" objects="1" scenarios="1"/>
  <mergeCells count="15">
    <mergeCell ref="B6:B8"/>
    <mergeCell ref="C6:C8"/>
    <mergeCell ref="D6:D8"/>
    <mergeCell ref="A9:L9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O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2"/>
  <sheetViews>
    <sheetView showGridLines="0" workbookViewId="0" topLeftCell="A1">
      <selection activeCell="M11" sqref="M11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6.28125" style="0" customWidth="1"/>
    <col min="5" max="5" width="16.00390625" style="0" customWidth="1"/>
    <col min="6" max="6" width="13.28125" style="0" customWidth="1"/>
    <col min="7" max="7" width="17.57421875" style="0" customWidth="1"/>
    <col min="8" max="15" width="18.7109375" style="0" customWidth="1"/>
  </cols>
  <sheetData>
    <row r="2" spans="1:15" ht="15">
      <c r="A2" s="55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4" spans="1:15" ht="30" customHeight="1">
      <c r="A4" s="51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64</v>
      </c>
      <c r="H4" s="57" t="s">
        <v>6</v>
      </c>
      <c r="I4" s="58" t="s">
        <v>7</v>
      </c>
      <c r="J4" s="58"/>
      <c r="K4" s="58"/>
      <c r="L4" s="58"/>
      <c r="M4" s="51" t="s">
        <v>65</v>
      </c>
      <c r="N4" s="51"/>
      <c r="O4" s="51"/>
    </row>
    <row r="5" spans="1:15" ht="15">
      <c r="A5" s="56"/>
      <c r="B5" s="56"/>
      <c r="C5" s="56"/>
      <c r="D5" s="56"/>
      <c r="E5" s="56"/>
      <c r="F5" s="56"/>
      <c r="G5" s="56"/>
      <c r="H5" s="57"/>
      <c r="I5" s="3" t="s">
        <v>27</v>
      </c>
      <c r="J5" s="3" t="s">
        <v>31</v>
      </c>
      <c r="K5" s="3" t="s">
        <v>28</v>
      </c>
      <c r="L5" s="3" t="s">
        <v>29</v>
      </c>
      <c r="M5" s="3" t="s">
        <v>27</v>
      </c>
      <c r="N5" s="3" t="s">
        <v>28</v>
      </c>
      <c r="O5" s="3" t="s">
        <v>29</v>
      </c>
    </row>
    <row r="6" spans="1:15" ht="99.75" customHeight="1">
      <c r="A6" s="1">
        <v>43105</v>
      </c>
      <c r="B6" s="53" t="s">
        <v>33</v>
      </c>
      <c r="C6" s="52" t="s">
        <v>34</v>
      </c>
      <c r="D6" s="6" t="s">
        <v>35</v>
      </c>
      <c r="E6" s="2">
        <v>350</v>
      </c>
      <c r="F6" s="19">
        <v>100</v>
      </c>
      <c r="G6" s="12">
        <v>380</v>
      </c>
      <c r="H6" s="39"/>
      <c r="I6" s="40"/>
      <c r="J6" s="40"/>
      <c r="K6" s="40"/>
      <c r="L6" s="38">
        <f>+I6+K6</f>
        <v>0</v>
      </c>
      <c r="M6" s="38">
        <f>+I6*G6</f>
        <v>0</v>
      </c>
      <c r="N6" s="38">
        <f>+K6*G6</f>
        <v>0</v>
      </c>
      <c r="O6" s="38">
        <f>SUM(M6:N6)</f>
        <v>0</v>
      </c>
    </row>
    <row r="7" spans="1:15" ht="71.25">
      <c r="A7" s="1">
        <v>43501</v>
      </c>
      <c r="B7" s="53"/>
      <c r="C7" s="54"/>
      <c r="D7" s="11" t="s">
        <v>35</v>
      </c>
      <c r="E7" s="12">
        <v>350</v>
      </c>
      <c r="F7" s="19">
        <v>500</v>
      </c>
      <c r="G7" s="12">
        <v>684</v>
      </c>
      <c r="H7" s="39"/>
      <c r="I7" s="40"/>
      <c r="J7" s="40"/>
      <c r="K7" s="40"/>
      <c r="L7" s="38">
        <f aca="true" t="shared" si="0" ref="L7:L10">+I7+K7</f>
        <v>0</v>
      </c>
      <c r="M7" s="38">
        <f aca="true" t="shared" si="1" ref="M7:M10">+I7*G7</f>
        <v>0</v>
      </c>
      <c r="N7" s="38">
        <f aca="true" t="shared" si="2" ref="N7:N10">+K7*G7</f>
        <v>0</v>
      </c>
      <c r="O7" s="38">
        <f aca="true" t="shared" si="3" ref="O7:O10">SUM(M7:N7)</f>
        <v>0</v>
      </c>
    </row>
    <row r="8" spans="1:15" ht="71.25">
      <c r="A8" s="1">
        <v>43529</v>
      </c>
      <c r="B8" s="53"/>
      <c r="C8" s="52" t="s">
        <v>36</v>
      </c>
      <c r="D8" s="6" t="s">
        <v>37</v>
      </c>
      <c r="E8" s="2">
        <v>400</v>
      </c>
      <c r="F8" s="19">
        <v>100</v>
      </c>
      <c r="G8" s="12">
        <v>680</v>
      </c>
      <c r="H8" s="41"/>
      <c r="I8" s="42"/>
      <c r="J8" s="42"/>
      <c r="K8" s="42"/>
      <c r="L8" s="38">
        <f t="shared" si="0"/>
        <v>0</v>
      </c>
      <c r="M8" s="38">
        <f t="shared" si="1"/>
        <v>0</v>
      </c>
      <c r="N8" s="38">
        <f t="shared" si="2"/>
        <v>0</v>
      </c>
      <c r="O8" s="38">
        <f t="shared" si="3"/>
        <v>0</v>
      </c>
    </row>
    <row r="9" spans="1:15" ht="71.25">
      <c r="A9" s="1">
        <v>43560</v>
      </c>
      <c r="B9" s="53"/>
      <c r="C9" s="53"/>
      <c r="D9" s="6" t="s">
        <v>37</v>
      </c>
      <c r="E9" s="2">
        <v>400</v>
      </c>
      <c r="F9" s="19">
        <v>200</v>
      </c>
      <c r="G9" s="12">
        <v>1270</v>
      </c>
      <c r="H9" s="41"/>
      <c r="I9" s="42"/>
      <c r="J9" s="42"/>
      <c r="K9" s="42"/>
      <c r="L9" s="38">
        <f t="shared" si="0"/>
        <v>0</v>
      </c>
      <c r="M9" s="38">
        <f t="shared" si="1"/>
        <v>0</v>
      </c>
      <c r="N9" s="38">
        <f t="shared" si="2"/>
        <v>0</v>
      </c>
      <c r="O9" s="38">
        <f t="shared" si="3"/>
        <v>0</v>
      </c>
    </row>
    <row r="10" spans="1:15" ht="71.25">
      <c r="A10" s="1">
        <v>43590</v>
      </c>
      <c r="B10" s="54"/>
      <c r="C10" s="54"/>
      <c r="D10" s="6" t="s">
        <v>37</v>
      </c>
      <c r="E10" s="2">
        <v>400</v>
      </c>
      <c r="F10" s="19">
        <v>500</v>
      </c>
      <c r="G10" s="12">
        <v>998</v>
      </c>
      <c r="H10" s="41"/>
      <c r="I10" s="42"/>
      <c r="J10" s="42"/>
      <c r="K10" s="42"/>
      <c r="L10" s="38">
        <f t="shared" si="0"/>
        <v>0</v>
      </c>
      <c r="M10" s="38">
        <f t="shared" si="1"/>
        <v>0</v>
      </c>
      <c r="N10" s="38">
        <f t="shared" si="2"/>
        <v>0</v>
      </c>
      <c r="O10" s="38">
        <f t="shared" si="3"/>
        <v>0</v>
      </c>
    </row>
    <row r="11" spans="1:15" ht="15">
      <c r="A11" s="60" t="s">
        <v>30</v>
      </c>
      <c r="B11" s="61"/>
      <c r="C11" s="61"/>
      <c r="D11" s="61"/>
      <c r="E11" s="61"/>
      <c r="F11" s="61"/>
      <c r="G11" s="67"/>
      <c r="H11" s="61"/>
      <c r="I11" s="61"/>
      <c r="J11" s="61"/>
      <c r="K11" s="61"/>
      <c r="L11" s="62"/>
      <c r="M11" s="33">
        <f>SUM(M6:M10)</f>
        <v>0</v>
      </c>
      <c r="N11" s="4" t="s">
        <v>8</v>
      </c>
      <c r="O11" s="4" t="s">
        <v>8</v>
      </c>
    </row>
    <row r="12" ht="15">
      <c r="A12" s="5" t="s">
        <v>9</v>
      </c>
    </row>
  </sheetData>
  <sheetProtection algorithmName="SHA-512" hashValue="Zp4teMU90W2r+SKFPI7dRNI9b7iADjj9qC7hFlck37r8xqj/EWxRd3RlHtxN4194Q4HznJMLhjvOZxmPvJ735A==" saltValue="4aKXIk13x+opiiI0+YutGg==" spinCount="100000" sheet="1" objects="1" scenarios="1"/>
  <mergeCells count="15">
    <mergeCell ref="C8:C10"/>
    <mergeCell ref="B6:B10"/>
    <mergeCell ref="A11:L1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O4"/>
    <mergeCell ref="C6:C7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"/>
  <sheetViews>
    <sheetView tabSelected="1" workbookViewId="0" topLeftCell="A1">
      <selection activeCell="C6" sqref="C6:C7"/>
    </sheetView>
  </sheetViews>
  <sheetFormatPr defaultColWidth="9.140625" defaultRowHeight="15"/>
  <cols>
    <col min="2" max="2" width="12.28125" style="0" customWidth="1"/>
    <col min="3" max="3" width="14.140625" style="0" customWidth="1"/>
    <col min="4" max="4" width="13.28125" style="0" customWidth="1"/>
    <col min="5" max="5" width="16.140625" style="0" customWidth="1"/>
    <col min="6" max="6" width="11.28125" style="0" customWidth="1"/>
    <col min="7" max="7" width="14.7109375" style="0" customWidth="1"/>
    <col min="8" max="8" width="18.7109375" style="0" customWidth="1"/>
    <col min="9" max="9" width="17.57421875" style="0" customWidth="1"/>
    <col min="10" max="10" width="17.00390625" style="0" customWidth="1"/>
    <col min="11" max="11" width="17.7109375" style="0" customWidth="1"/>
    <col min="12" max="12" width="14.57421875" style="0" customWidth="1"/>
    <col min="13" max="13" width="14.28125" style="0" customWidth="1"/>
    <col min="14" max="14" width="15.8515625" style="0" customWidth="1"/>
    <col min="15" max="15" width="16.57421875" style="0" customWidth="1"/>
  </cols>
  <sheetData>
    <row r="2" spans="1:15" ht="15">
      <c r="A2" s="70" t="s">
        <v>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4" spans="1:15" ht="15">
      <c r="A4" s="51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64</v>
      </c>
      <c r="H4" s="57" t="s">
        <v>6</v>
      </c>
      <c r="I4" s="58" t="s">
        <v>7</v>
      </c>
      <c r="J4" s="58"/>
      <c r="K4" s="58"/>
      <c r="L4" s="58"/>
      <c r="M4" s="51" t="s">
        <v>65</v>
      </c>
      <c r="N4" s="51"/>
      <c r="O4" s="51"/>
    </row>
    <row r="5" spans="1:15" ht="30">
      <c r="A5" s="56"/>
      <c r="B5" s="56"/>
      <c r="C5" s="56"/>
      <c r="D5" s="56"/>
      <c r="E5" s="56"/>
      <c r="F5" s="56"/>
      <c r="G5" s="56"/>
      <c r="H5" s="57"/>
      <c r="I5" s="3" t="s">
        <v>27</v>
      </c>
      <c r="J5" s="3" t="s">
        <v>31</v>
      </c>
      <c r="K5" s="3" t="s">
        <v>28</v>
      </c>
      <c r="L5" s="3" t="s">
        <v>29</v>
      </c>
      <c r="M5" s="3" t="s">
        <v>27</v>
      </c>
      <c r="N5" s="3" t="s">
        <v>28</v>
      </c>
      <c r="O5" s="3" t="s">
        <v>29</v>
      </c>
    </row>
    <row r="6" spans="1:15" ht="94.5" customHeight="1">
      <c r="A6" s="1">
        <v>43836</v>
      </c>
      <c r="B6" s="52" t="s">
        <v>68</v>
      </c>
      <c r="C6" s="68" t="s">
        <v>34</v>
      </c>
      <c r="D6" s="64" t="s">
        <v>69</v>
      </c>
      <c r="E6" s="7">
        <v>350</v>
      </c>
      <c r="F6" s="47">
        <v>100</v>
      </c>
      <c r="G6" s="46">
        <v>40</v>
      </c>
      <c r="H6" s="34"/>
      <c r="I6" s="35"/>
      <c r="J6" s="35"/>
      <c r="K6" s="35"/>
      <c r="L6" s="31">
        <f>+I6+K6</f>
        <v>0</v>
      </c>
      <c r="M6" s="31">
        <f>+I6*G6</f>
        <v>0</v>
      </c>
      <c r="N6" s="31">
        <f>+K6*G6</f>
        <v>0</v>
      </c>
      <c r="O6" s="31">
        <f>SUM(M6:N6)</f>
        <v>0</v>
      </c>
    </row>
    <row r="7" spans="1:15" ht="105.75" customHeight="1">
      <c r="A7" s="1">
        <v>43867</v>
      </c>
      <c r="B7" s="54"/>
      <c r="C7" s="69"/>
      <c r="D7" s="66"/>
      <c r="E7" s="46">
        <v>350</v>
      </c>
      <c r="F7" s="47">
        <v>200</v>
      </c>
      <c r="G7" s="46">
        <v>500</v>
      </c>
      <c r="H7" s="34"/>
      <c r="I7" s="35"/>
      <c r="J7" s="35"/>
      <c r="K7" s="35"/>
      <c r="L7" s="31">
        <f>+I7+K7</f>
        <v>0</v>
      </c>
      <c r="M7" s="31">
        <f>+I7*G7</f>
        <v>0</v>
      </c>
      <c r="N7" s="31">
        <f>+K7*G7</f>
        <v>0</v>
      </c>
      <c r="O7" s="31">
        <f>SUM(M7:N7)</f>
        <v>0</v>
      </c>
    </row>
    <row r="8" spans="1:15" ht="15">
      <c r="A8" s="60" t="s">
        <v>30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  <c r="M8" s="33">
        <f>SUM(M6:M7)</f>
        <v>0</v>
      </c>
      <c r="N8" s="4" t="s">
        <v>8</v>
      </c>
      <c r="O8" s="4" t="s">
        <v>8</v>
      </c>
    </row>
    <row r="9" spans="1:10" ht="15">
      <c r="A9" s="5" t="s">
        <v>9</v>
      </c>
      <c r="J9" s="9"/>
    </row>
  </sheetData>
  <mergeCells count="15"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O4"/>
    <mergeCell ref="B6:B7"/>
    <mergeCell ref="C6:C7"/>
    <mergeCell ref="D6:D7"/>
    <mergeCell ref="A8:L8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6"/>
  <sheetViews>
    <sheetView showGridLines="0" workbookViewId="0" topLeftCell="A1">
      <selection activeCell="C7" sqref="C7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5.57421875" style="0" customWidth="1"/>
    <col min="5" max="5" width="16.00390625" style="0" customWidth="1"/>
    <col min="6" max="6" width="13.28125" style="0" customWidth="1"/>
    <col min="7" max="7" width="17.57421875" style="0" customWidth="1"/>
    <col min="8" max="15" width="18.7109375" style="0" customWidth="1"/>
  </cols>
  <sheetData>
    <row r="2" spans="1:15" ht="1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4" spans="1:15" ht="30" customHeight="1">
      <c r="A4" s="51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64</v>
      </c>
      <c r="H4" s="57" t="s">
        <v>6</v>
      </c>
      <c r="I4" s="58" t="s">
        <v>7</v>
      </c>
      <c r="J4" s="58"/>
      <c r="K4" s="58"/>
      <c r="L4" s="58"/>
      <c r="M4" s="51" t="s">
        <v>65</v>
      </c>
      <c r="N4" s="51"/>
      <c r="O4" s="51"/>
    </row>
    <row r="5" spans="1:15" ht="15">
      <c r="A5" s="56"/>
      <c r="B5" s="56"/>
      <c r="C5" s="56"/>
      <c r="D5" s="56"/>
      <c r="E5" s="56"/>
      <c r="F5" s="56"/>
      <c r="G5" s="56"/>
      <c r="H5" s="57"/>
      <c r="I5" s="3" t="s">
        <v>27</v>
      </c>
      <c r="J5" s="3" t="s">
        <v>31</v>
      </c>
      <c r="K5" s="3" t="s">
        <v>28</v>
      </c>
      <c r="L5" s="3" t="s">
        <v>29</v>
      </c>
      <c r="M5" s="3" t="s">
        <v>27</v>
      </c>
      <c r="N5" s="3" t="s">
        <v>28</v>
      </c>
      <c r="O5" s="3" t="s">
        <v>29</v>
      </c>
    </row>
    <row r="6" spans="1:15" ht="71.25">
      <c r="A6" s="1">
        <v>43837</v>
      </c>
      <c r="B6" s="63" t="s">
        <v>39</v>
      </c>
      <c r="C6" s="23" t="s">
        <v>40</v>
      </c>
      <c r="D6" s="23" t="s">
        <v>41</v>
      </c>
      <c r="E6" s="24">
        <v>1</v>
      </c>
      <c r="F6" s="2">
        <v>2000</v>
      </c>
      <c r="G6" s="7">
        <v>4</v>
      </c>
      <c r="H6" s="34"/>
      <c r="I6" s="35"/>
      <c r="J6" s="35"/>
      <c r="K6" s="35"/>
      <c r="L6" s="31">
        <f>+I6+K6</f>
        <v>0</v>
      </c>
      <c r="M6" s="31">
        <f>+I6*G6</f>
        <v>0</v>
      </c>
      <c r="N6" s="31">
        <f>+K6*G6</f>
        <v>0</v>
      </c>
      <c r="O6" s="31">
        <f>SUM(M6:N6)</f>
        <v>0</v>
      </c>
    </row>
    <row r="7" spans="1:15" ht="71.25">
      <c r="A7" s="1">
        <v>43868</v>
      </c>
      <c r="B7" s="63"/>
      <c r="C7" s="23" t="s">
        <v>42</v>
      </c>
      <c r="D7" s="23" t="s">
        <v>43</v>
      </c>
      <c r="E7" s="24">
        <v>0.05</v>
      </c>
      <c r="F7" s="2">
        <v>2000</v>
      </c>
      <c r="G7" s="7">
        <v>70</v>
      </c>
      <c r="H7" s="34"/>
      <c r="I7" s="35"/>
      <c r="J7" s="35"/>
      <c r="K7" s="35"/>
      <c r="L7" s="31">
        <f>+I7+K7</f>
        <v>0</v>
      </c>
      <c r="M7" s="31">
        <f>+I7*G7</f>
        <v>0</v>
      </c>
      <c r="N7" s="31">
        <f>+K7*G7</f>
        <v>0</v>
      </c>
      <c r="O7" s="31">
        <f>SUM(M7:N7)</f>
        <v>0</v>
      </c>
    </row>
    <row r="8" spans="1:15" ht="15">
      <c r="A8" s="60" t="s">
        <v>30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  <c r="M8" s="33">
        <f>SUM(M6:M7)</f>
        <v>0</v>
      </c>
      <c r="N8" s="4" t="s">
        <v>8</v>
      </c>
      <c r="O8" s="4" t="s">
        <v>8</v>
      </c>
    </row>
    <row r="9" ht="15">
      <c r="A9" s="5" t="s">
        <v>9</v>
      </c>
    </row>
    <row r="10" ht="15">
      <c r="A10" s="5"/>
    </row>
    <row r="11" spans="1:4" ht="18.75">
      <c r="A11" s="22"/>
      <c r="B11" s="20"/>
      <c r="C11" s="20"/>
      <c r="D11" s="20"/>
    </row>
    <row r="12" spans="1:4" ht="18.75">
      <c r="A12" s="20"/>
      <c r="B12" s="20"/>
      <c r="C12" s="20"/>
      <c r="D12" s="20"/>
    </row>
    <row r="13" spans="1:4" ht="18.75">
      <c r="A13" s="20"/>
      <c r="B13" s="20"/>
      <c r="C13" s="20"/>
      <c r="D13" s="20"/>
    </row>
    <row r="14" spans="1:4" ht="18.75">
      <c r="A14" s="20"/>
      <c r="B14" s="20"/>
      <c r="C14" s="20"/>
      <c r="D14" s="20"/>
    </row>
    <row r="15" spans="1:4" ht="18.75">
      <c r="A15" s="20"/>
      <c r="B15" s="21"/>
      <c r="C15" s="21"/>
      <c r="D15" s="21"/>
    </row>
    <row r="16" spans="1:4" ht="18.75">
      <c r="A16" s="20"/>
      <c r="B16" s="21"/>
      <c r="C16" s="21"/>
      <c r="D16" s="21"/>
    </row>
  </sheetData>
  <mergeCells count="13">
    <mergeCell ref="A8:L8"/>
    <mergeCell ref="M4:O4"/>
    <mergeCell ref="B6:B7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L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"/>
  <sheetViews>
    <sheetView showGridLines="0" workbookViewId="0" topLeftCell="A1">
      <selection activeCell="A6" sqref="A6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5" width="18.7109375" style="0" customWidth="1"/>
  </cols>
  <sheetData>
    <row r="2" spans="1:15" ht="15">
      <c r="A2" s="55" t="s">
        <v>44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4" spans="1:15" ht="30" customHeight="1">
      <c r="A4" s="51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64</v>
      </c>
      <c r="H4" s="57" t="s">
        <v>6</v>
      </c>
      <c r="I4" s="58" t="s">
        <v>7</v>
      </c>
      <c r="J4" s="58"/>
      <c r="K4" s="58"/>
      <c r="L4" s="58"/>
      <c r="M4" s="51" t="s">
        <v>65</v>
      </c>
      <c r="N4" s="51"/>
      <c r="O4" s="51"/>
    </row>
    <row r="5" spans="1:15" ht="15">
      <c r="A5" s="56"/>
      <c r="B5" s="56"/>
      <c r="C5" s="56"/>
      <c r="D5" s="56"/>
      <c r="E5" s="56"/>
      <c r="F5" s="56"/>
      <c r="G5" s="56"/>
      <c r="H5" s="57"/>
      <c r="I5" s="3" t="s">
        <v>27</v>
      </c>
      <c r="J5" s="3" t="s">
        <v>31</v>
      </c>
      <c r="K5" s="3" t="s">
        <v>28</v>
      </c>
      <c r="L5" s="3" t="s">
        <v>29</v>
      </c>
      <c r="M5" s="3" t="s">
        <v>27</v>
      </c>
      <c r="N5" s="3" t="s">
        <v>28</v>
      </c>
      <c r="O5" s="3" t="s">
        <v>29</v>
      </c>
    </row>
    <row r="6" spans="1:15" ht="135.75" customHeight="1">
      <c r="A6" s="1">
        <v>43838</v>
      </c>
      <c r="B6" s="12" t="s">
        <v>45</v>
      </c>
      <c r="C6" s="13" t="s">
        <v>46</v>
      </c>
      <c r="D6" s="11" t="s">
        <v>47</v>
      </c>
      <c r="E6" s="2">
        <v>279.32</v>
      </c>
      <c r="F6" s="2">
        <v>10</v>
      </c>
      <c r="G6" s="10">
        <v>90</v>
      </c>
      <c r="H6" s="43"/>
      <c r="I6" s="35"/>
      <c r="J6" s="35"/>
      <c r="K6" s="35"/>
      <c r="L6" s="31">
        <f>+I6+K6</f>
        <v>0</v>
      </c>
      <c r="M6" s="31">
        <f>+I6*G6</f>
        <v>0</v>
      </c>
      <c r="N6" s="31">
        <f>+K6*G6</f>
        <v>0</v>
      </c>
      <c r="O6" s="31">
        <f>SUM(M6:N6)</f>
        <v>0</v>
      </c>
    </row>
    <row r="7" spans="1:15" ht="15">
      <c r="A7" s="60" t="s">
        <v>30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  <c r="M7" s="33">
        <f>SUM(M6:M6)</f>
        <v>0</v>
      </c>
      <c r="N7" s="4" t="s">
        <v>8</v>
      </c>
      <c r="O7" s="4" t="s">
        <v>8</v>
      </c>
    </row>
    <row r="8" ht="15">
      <c r="A8" s="5" t="s">
        <v>9</v>
      </c>
    </row>
  </sheetData>
  <mergeCells count="12">
    <mergeCell ref="A7:L7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O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"/>
  <sheetViews>
    <sheetView showGridLines="0" workbookViewId="0" topLeftCell="A4">
      <selection activeCell="A6" sqref="A6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5" width="18.7109375" style="0" customWidth="1"/>
  </cols>
  <sheetData>
    <row r="2" spans="1:15" ht="1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4" spans="1:15" ht="30" customHeight="1">
      <c r="A4" s="51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64</v>
      </c>
      <c r="H4" s="57" t="s">
        <v>6</v>
      </c>
      <c r="I4" s="58" t="s">
        <v>7</v>
      </c>
      <c r="J4" s="58"/>
      <c r="K4" s="58"/>
      <c r="L4" s="58"/>
      <c r="M4" s="51" t="s">
        <v>65</v>
      </c>
      <c r="N4" s="51"/>
      <c r="O4" s="51"/>
    </row>
    <row r="5" spans="1:15" ht="15">
      <c r="A5" s="56"/>
      <c r="B5" s="56"/>
      <c r="C5" s="56"/>
      <c r="D5" s="56"/>
      <c r="E5" s="56"/>
      <c r="F5" s="56"/>
      <c r="G5" s="56"/>
      <c r="H5" s="57"/>
      <c r="I5" s="3" t="s">
        <v>27</v>
      </c>
      <c r="J5" s="3" t="s">
        <v>31</v>
      </c>
      <c r="K5" s="3" t="s">
        <v>28</v>
      </c>
      <c r="L5" s="3" t="s">
        <v>29</v>
      </c>
      <c r="M5" s="3" t="s">
        <v>27</v>
      </c>
      <c r="N5" s="3" t="s">
        <v>28</v>
      </c>
      <c r="O5" s="3" t="s">
        <v>29</v>
      </c>
    </row>
    <row r="6" spans="1:15" ht="85.5">
      <c r="A6" s="1">
        <v>43839</v>
      </c>
      <c r="B6" s="2" t="s">
        <v>49</v>
      </c>
      <c r="C6" s="6" t="s">
        <v>50</v>
      </c>
      <c r="D6" s="6" t="s">
        <v>51</v>
      </c>
      <c r="E6" s="7">
        <v>279.32</v>
      </c>
      <c r="F6" s="2">
        <v>10</v>
      </c>
      <c r="G6" s="10">
        <v>1286</v>
      </c>
      <c r="H6" s="36"/>
      <c r="I6" s="35"/>
      <c r="J6" s="35"/>
      <c r="K6" s="35"/>
      <c r="L6" s="31">
        <f>+I6+K6</f>
        <v>0</v>
      </c>
      <c r="M6" s="31">
        <f>+I6*G6</f>
        <v>0</v>
      </c>
      <c r="N6" s="31">
        <f>+K6*G6</f>
        <v>0</v>
      </c>
      <c r="O6" s="31">
        <f>SUM(M6:N6)</f>
        <v>0</v>
      </c>
    </row>
    <row r="7" spans="1:15" ht="15">
      <c r="A7" s="60" t="s">
        <v>30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  <c r="M7" s="33">
        <f>SUM(M6)</f>
        <v>0</v>
      </c>
      <c r="N7" s="4" t="s">
        <v>8</v>
      </c>
      <c r="O7" s="4" t="s">
        <v>8</v>
      </c>
    </row>
    <row r="8" spans="1:10" ht="15">
      <c r="A8" s="5" t="s">
        <v>9</v>
      </c>
      <c r="J8" s="9"/>
    </row>
  </sheetData>
  <mergeCells count="12">
    <mergeCell ref="A7:L7"/>
    <mergeCell ref="M4:O4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L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Obchodní</cp:lastModifiedBy>
  <cp:lastPrinted>2018-11-27T11:39:50Z</cp:lastPrinted>
  <dcterms:created xsi:type="dcterms:W3CDTF">2018-11-23T12:43:49Z</dcterms:created>
  <dcterms:modified xsi:type="dcterms:W3CDTF">2020-04-22T08:34:25Z</dcterms:modified>
  <cp:category/>
  <cp:version/>
  <cp:contentType/>
  <cp:contentStatus/>
</cp:coreProperties>
</file>