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MK19002 - REVITALIZACE P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'MK19002 - REVITALIZACE PO...'!$C$95:$K$434</definedName>
    <definedName name="_xlnm.Print_Area" localSheetId="1">'MK19002 - REVITALIZACE PO...'!$C$4:$J$37,'MK19002 - REVITALIZACE PO...'!$C$43:$J$79,'MK19002 - REVITALIZACE PO...'!$C$85:$K$434</definedName>
    <definedName name="_xlnm.Print_Titles" localSheetId="1">'MK19002 - REVITALIZACE PO...'!$95:$95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433"/>
  <c r="BH433"/>
  <c r="BG433"/>
  <c r="BF433"/>
  <c r="T433"/>
  <c r="R433"/>
  <c r="P433"/>
  <c r="BK433"/>
  <c r="J433"/>
  <c r="BE433"/>
  <c r="BI431"/>
  <c r="BH431"/>
  <c r="BG431"/>
  <c r="BF431"/>
  <c r="T431"/>
  <c r="T430"/>
  <c r="R431"/>
  <c r="R430"/>
  <c r="P431"/>
  <c r="P430"/>
  <c r="BK431"/>
  <c r="BK430"/>
  <c r="J430"/>
  <c r="J431"/>
  <c r="BE431"/>
  <c r="J78"/>
  <c r="BI428"/>
  <c r="BH428"/>
  <c r="BG428"/>
  <c r="BF428"/>
  <c r="T428"/>
  <c r="R428"/>
  <c r="P428"/>
  <c r="BK428"/>
  <c r="J428"/>
  <c r="BE428"/>
  <c r="BI426"/>
  <c r="BH426"/>
  <c r="BG426"/>
  <c r="BF426"/>
  <c r="T426"/>
  <c r="T425"/>
  <c r="R426"/>
  <c r="R425"/>
  <c r="P426"/>
  <c r="P425"/>
  <c r="BK426"/>
  <c r="BK425"/>
  <c r="J425"/>
  <c r="J426"/>
  <c r="BE426"/>
  <c r="J77"/>
  <c r="BI423"/>
  <c r="BH423"/>
  <c r="BG423"/>
  <c r="BF423"/>
  <c r="T423"/>
  <c r="R423"/>
  <c r="P423"/>
  <c r="BK423"/>
  <c r="J423"/>
  <c r="BE423"/>
  <c r="BI421"/>
  <c r="BH421"/>
  <c r="BG421"/>
  <c r="BF421"/>
  <c r="T421"/>
  <c r="T420"/>
  <c r="R421"/>
  <c r="R420"/>
  <c r="P421"/>
  <c r="P420"/>
  <c r="BK421"/>
  <c r="BK420"/>
  <c r="J420"/>
  <c r="J421"/>
  <c r="BE421"/>
  <c r="J76"/>
  <c r="BI418"/>
  <c r="BH418"/>
  <c r="BG418"/>
  <c r="BF418"/>
  <c r="T418"/>
  <c r="T417"/>
  <c r="T416"/>
  <c r="R418"/>
  <c r="R417"/>
  <c r="R416"/>
  <c r="P418"/>
  <c r="P417"/>
  <c r="P416"/>
  <c r="BK418"/>
  <c r="BK417"/>
  <c r="J417"/>
  <c r="BK416"/>
  <c r="J416"/>
  <c r="J418"/>
  <c r="BE418"/>
  <c r="J75"/>
  <c r="J74"/>
  <c r="BI409"/>
  <c r="BH409"/>
  <c r="BG409"/>
  <c r="BF409"/>
  <c r="T409"/>
  <c r="T408"/>
  <c r="R409"/>
  <c r="R408"/>
  <c r="P409"/>
  <c r="P408"/>
  <c r="BK409"/>
  <c r="BK408"/>
  <c r="J408"/>
  <c r="J409"/>
  <c r="BE409"/>
  <c r="J73"/>
  <c r="BI401"/>
  <c r="BH401"/>
  <c r="BG401"/>
  <c r="BF401"/>
  <c r="T401"/>
  <c r="R401"/>
  <c r="P401"/>
  <c r="BK401"/>
  <c r="J401"/>
  <c r="BE401"/>
  <c r="BI396"/>
  <c r="BH396"/>
  <c r="BG396"/>
  <c r="BF396"/>
  <c r="T396"/>
  <c r="T395"/>
  <c r="R396"/>
  <c r="R395"/>
  <c r="P396"/>
  <c r="P395"/>
  <c r="BK396"/>
  <c r="BK395"/>
  <c r="J395"/>
  <c r="J396"/>
  <c r="BE396"/>
  <c r="J72"/>
  <c r="BI391"/>
  <c r="BH391"/>
  <c r="BG391"/>
  <c r="BF391"/>
  <c r="T391"/>
  <c r="R391"/>
  <c r="P391"/>
  <c r="BK391"/>
  <c r="J391"/>
  <c r="BE391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7"/>
  <c r="BH367"/>
  <c r="BG367"/>
  <c r="BF367"/>
  <c r="T367"/>
  <c r="R367"/>
  <c r="P367"/>
  <c r="BK367"/>
  <c r="J367"/>
  <c r="BE367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39"/>
  <c r="BH339"/>
  <c r="BG339"/>
  <c r="BF339"/>
  <c r="T339"/>
  <c r="T338"/>
  <c r="R339"/>
  <c r="R338"/>
  <c r="P339"/>
  <c r="P338"/>
  <c r="BK339"/>
  <c r="BK338"/>
  <c r="J338"/>
  <c r="J339"/>
  <c r="BE339"/>
  <c r="J71"/>
  <c r="BI336"/>
  <c r="BH336"/>
  <c r="BG336"/>
  <c r="BF336"/>
  <c r="T336"/>
  <c r="T335"/>
  <c r="R336"/>
  <c r="R335"/>
  <c r="P336"/>
  <c r="P335"/>
  <c r="BK336"/>
  <c r="BK335"/>
  <c r="J335"/>
  <c r="J336"/>
  <c r="BE336"/>
  <c r="J70"/>
  <c r="BI333"/>
  <c r="BH333"/>
  <c r="BG333"/>
  <c r="BF333"/>
  <c r="T333"/>
  <c r="T332"/>
  <c r="R333"/>
  <c r="R332"/>
  <c r="P333"/>
  <c r="P332"/>
  <c r="BK333"/>
  <c r="BK332"/>
  <c r="J332"/>
  <c r="J333"/>
  <c r="BE333"/>
  <c r="J69"/>
  <c r="BI330"/>
  <c r="BH330"/>
  <c r="BG330"/>
  <c r="BF330"/>
  <c r="T330"/>
  <c r="T329"/>
  <c r="R330"/>
  <c r="R329"/>
  <c r="P330"/>
  <c r="P329"/>
  <c r="BK330"/>
  <c r="BK329"/>
  <c r="J329"/>
  <c r="J330"/>
  <c r="BE330"/>
  <c r="J68"/>
  <c r="BI327"/>
  <c r="BH327"/>
  <c r="BG327"/>
  <c r="BF327"/>
  <c r="T327"/>
  <c r="T326"/>
  <c r="R327"/>
  <c r="R326"/>
  <c r="P327"/>
  <c r="P326"/>
  <c r="BK327"/>
  <c r="BK326"/>
  <c r="J326"/>
  <c r="J327"/>
  <c r="BE327"/>
  <c r="J67"/>
  <c r="BI324"/>
  <c r="BH324"/>
  <c r="BG324"/>
  <c r="BF324"/>
  <c r="T324"/>
  <c r="T323"/>
  <c r="R324"/>
  <c r="R323"/>
  <c r="P324"/>
  <c r="P323"/>
  <c r="BK324"/>
  <c r="BK323"/>
  <c r="J323"/>
  <c r="J324"/>
  <c r="BE324"/>
  <c r="J66"/>
  <c r="BI321"/>
  <c r="BH321"/>
  <c r="BG321"/>
  <c r="BF321"/>
  <c r="T321"/>
  <c r="T320"/>
  <c r="R321"/>
  <c r="R320"/>
  <c r="P321"/>
  <c r="P320"/>
  <c r="BK321"/>
  <c r="BK320"/>
  <c r="J320"/>
  <c r="J321"/>
  <c r="BE321"/>
  <c r="J65"/>
  <c r="BI318"/>
  <c r="BH318"/>
  <c r="BG318"/>
  <c r="BF318"/>
  <c r="T318"/>
  <c r="T317"/>
  <c r="R318"/>
  <c r="R317"/>
  <c r="P318"/>
  <c r="P317"/>
  <c r="BK318"/>
  <c r="BK317"/>
  <c r="J317"/>
  <c r="J318"/>
  <c r="BE318"/>
  <c r="J64"/>
  <c r="BI312"/>
  <c r="BH312"/>
  <c r="BG312"/>
  <c r="BF312"/>
  <c r="T312"/>
  <c r="T311"/>
  <c r="R312"/>
  <c r="R311"/>
  <c r="P312"/>
  <c r="P311"/>
  <c r="BK312"/>
  <c r="BK311"/>
  <c r="J311"/>
  <c r="J312"/>
  <c r="BE312"/>
  <c r="J63"/>
  <c r="BI307"/>
  <c r="BH307"/>
  <c r="BG307"/>
  <c r="BF307"/>
  <c r="T307"/>
  <c r="R307"/>
  <c r="P307"/>
  <c r="BK307"/>
  <c r="J307"/>
  <c r="BE307"/>
  <c r="BI303"/>
  <c r="BH303"/>
  <c r="BG303"/>
  <c r="BF303"/>
  <c r="T303"/>
  <c r="T302"/>
  <c r="R303"/>
  <c r="R302"/>
  <c r="P303"/>
  <c r="P302"/>
  <c r="BK303"/>
  <c r="BK302"/>
  <c r="J302"/>
  <c r="J303"/>
  <c r="BE303"/>
  <c r="J62"/>
  <c r="BI294"/>
  <c r="BH294"/>
  <c r="BG294"/>
  <c r="BF294"/>
  <c r="T294"/>
  <c r="T293"/>
  <c r="T292"/>
  <c r="R294"/>
  <c r="R293"/>
  <c r="R292"/>
  <c r="P294"/>
  <c r="P293"/>
  <c r="P292"/>
  <c r="BK294"/>
  <c r="BK293"/>
  <c r="J293"/>
  <c r="BK292"/>
  <c r="J292"/>
  <c r="J294"/>
  <c r="BE294"/>
  <c r="J61"/>
  <c r="J60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T257"/>
  <c r="R258"/>
  <c r="R257"/>
  <c r="P258"/>
  <c r="P257"/>
  <c r="BK258"/>
  <c r="BK257"/>
  <c r="J257"/>
  <c r="J258"/>
  <c r="BE258"/>
  <c r="J59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0"/>
  <c r="BH170"/>
  <c r="BG170"/>
  <c r="BF170"/>
  <c r="T170"/>
  <c r="R170"/>
  <c r="P170"/>
  <c r="BK170"/>
  <c r="J170"/>
  <c r="BE170"/>
  <c r="BI164"/>
  <c r="BH164"/>
  <c r="BG164"/>
  <c r="BF164"/>
  <c r="T164"/>
  <c r="R164"/>
  <c r="P164"/>
  <c r="BK164"/>
  <c r="J164"/>
  <c r="BE164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28"/>
  <c r="BH128"/>
  <c r="BG128"/>
  <c r="BF128"/>
  <c r="T128"/>
  <c r="R128"/>
  <c r="P128"/>
  <c r="BK128"/>
  <c r="J128"/>
  <c r="BE128"/>
  <c r="BI124"/>
  <c r="BH124"/>
  <c r="BG124"/>
  <c r="BF124"/>
  <c r="T124"/>
  <c r="T123"/>
  <c r="R124"/>
  <c r="R123"/>
  <c r="P124"/>
  <c r="P123"/>
  <c r="BK124"/>
  <c r="BK123"/>
  <c r="J123"/>
  <c r="J124"/>
  <c r="BE124"/>
  <c r="J58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99"/>
  <c r="F35"/>
  <c i="1" r="BD55"/>
  <c i="2" r="BH99"/>
  <c r="F34"/>
  <c i="1" r="BC55"/>
  <c i="2" r="BG99"/>
  <c r="F33"/>
  <c i="1" r="BB55"/>
  <c i="2" r="BF99"/>
  <c r="J32"/>
  <c i="1" r="AW55"/>
  <c i="2" r="F32"/>
  <c i="1" r="BA55"/>
  <c i="2" r="T99"/>
  <c r="T98"/>
  <c r="T97"/>
  <c r="T96"/>
  <c r="R99"/>
  <c r="R98"/>
  <c r="R97"/>
  <c r="R96"/>
  <c r="P99"/>
  <c r="P98"/>
  <c r="P97"/>
  <c r="P96"/>
  <c i="1" r="AU55"/>
  <c i="2" r="BK99"/>
  <c r="BK98"/>
  <c r="J98"/>
  <c r="BK97"/>
  <c r="J97"/>
  <c r="BK96"/>
  <c r="J96"/>
  <c r="J55"/>
  <c r="J28"/>
  <c i="1" r="AG55"/>
  <c i="2" r="J99"/>
  <c r="BE99"/>
  <c r="J31"/>
  <c i="1" r="AV55"/>
  <c i="2" r="F31"/>
  <c i="1" r="AZ55"/>
  <c i="2" r="J57"/>
  <c r="J56"/>
  <c r="J93"/>
  <c r="J92"/>
  <c r="F92"/>
  <c r="F90"/>
  <c r="E88"/>
  <c r="J51"/>
  <c r="J50"/>
  <c r="F50"/>
  <c r="F48"/>
  <c r="E46"/>
  <c r="J37"/>
  <c r="J16"/>
  <c r="E16"/>
  <c r="F93"/>
  <c r="F51"/>
  <c r="J15"/>
  <c r="J10"/>
  <c r="J90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<sst xmlns="http://schemas.openxmlformats.org/spreadsheetml/2006/main">
  <si>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</si>
  <si>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</si>
  <si>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</si>
  <si>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</si>
  <si>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</si>
  <si>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{f3aa37ed-f055-4cbb-a71b-482a61a71a7b}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</si>
  <si>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</si>
  <si>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</si>
  <si>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</si>
  <si>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</si>
  <si>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</si>
  <si>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</si>
  <si>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</si>
  <si>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</si>
  <si>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MK19002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</si>
  <si>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</si>
  <si>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</si>
  <si>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POZEMKU ŠKOLY (DEMOLICE PŘÍSTAVBY)</t>
  </si>
  <si>
    <t>KSO:</t>
  </si>
  <si>
    <t/>
  </si>
  <si>
    <t>CC-CZ:</t>
  </si>
  <si>
    <t>Místo:</t>
  </si>
  <si>
    <t>Sokolov</t>
  </si>
  <si>
    <t>Datum:</t>
  </si>
  <si>
    <t>9. 7. 2019</t>
  </si>
  <si>
    <t>Zadavatel:</t>
  </si>
  <si>
    <t>IČ:</t>
  </si>
  <si>
    <t>75059151</t>
  </si>
  <si>
    <t>Střední škola živnostenská Sokolov, přísp. org.</t>
  </si>
  <si>
    <t>DIČ:</t>
  </si>
  <si>
    <t>CZ75059151</t>
  </si>
  <si>
    <t>Uchazeč:</t>
  </si>
  <si>
    <t>Vyplň údaj</t>
  </si>
  <si>
    <t>Projektant:</t>
  </si>
  <si>
    <t>12405744</t>
  </si>
  <si>
    <t>Kaláb Milan, Ing.</t>
  </si>
  <si>
    <t>CZ5504120677</t>
  </si>
  <si>
    <t>True</t>
  </si>
  <si>
    <t>Zpracovatel:</t>
  </si>
  <si>
    <t>01739441</t>
  </si>
  <si>
    <t>Ing. Václav PASTIRIK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</si>
  <si>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</si>
  <si>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</si>
  <si>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</si>
  <si>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</si>
  <si>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</si>
  <si>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</si>
  <si>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</si>
  <si>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</si>
  <si>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</si>
  <si>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</si>
  <si>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</si>
  <si>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</si>
  <si>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</si>
  <si>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</si>
  <si>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</si>
  <si>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</si>
  <si>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</si>
  <si>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</si>
  <si>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</si>
  <si>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</si>
  <si>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</si>
  <si>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</si>
  <si>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</si>
  <si>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</si>
  <si>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</si>
  <si>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</si>
  <si>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</si>
  <si>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</si>
  <si>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</si>
  <si>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</si>
  <si>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</si>
  <si>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</si>
  <si>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</si>
  <si>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</si>
  <si>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</si>
  <si>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</si>
  <si>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</si>
  <si>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</si>
  <si>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</si>
  <si>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</si>
  <si>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</si>
  <si>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</si>
  <si>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</si>
  <si>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</si>
  <si>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</si>
  <si>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</si>
  <si>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</si>
  <si>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</si>
  <si>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</si>
  <si>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</si>
  <si>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</si>
  <si>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</si>
  <si>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</si>
  <si>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</si>
  <si>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</si>
  <si>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</si>
  <si>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</si>
  <si>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</si>
  <si>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</si>
  <si>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</si>
  <si>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</si>
  <si>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730 - Vytápění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</si>
  <si>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</si>
  <si>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</si>
  <si>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</si>
  <si>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</si>
  <si>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776 - Podlahy povlakové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</si>
  <si>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</si>
  <si>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</si>
  <si>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</si>
  <si>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</si>
  <si>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</si>
  <si>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</si>
  <si>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</si>
  <si>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</si>
  <si>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</si>
  <si>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</si>
  <si>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</si>
  <si>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</si>
  <si>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</si>
  <si>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</si>
  <si>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</si>
  <si>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</si>
  <si>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</si>
  <si>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</si>
  <si>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</si>
  <si>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</si>
  <si>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</si>
  <si>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</si>
  <si>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</si>
  <si>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167101102</t>
  </si>
  <si>
    <t>Nakládání, skládání a překládání neulehlého výkopku nebo sypaniny nakládání, množství přes 100 m3, z hornin tř. 1 až 4</t>
  </si>
  <si>
    <t>m3</t>
  </si>
  <si>
    <t>CS ÚRS 2019 02</t>
  </si>
  <si>
    <t>4</t>
  </si>
  <si>
    <t>495545114</t>
  </si>
  <si>
    <t>PSC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</si>
  <si>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</si>
  <si>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P</t>
  </si>
  <si>
    <t>Poznámka k položce:_x000d_
ZÁKLADNÍ REKULTIVACE POZEMKU</t>
  </si>
  <si>
    <t>VV</t>
  </si>
  <si>
    <t>výměra převzata z původní projektové dokumentace</t>
  </si>
  <si>
    <t>"pro zásyp rýh po vybouraných betonových konstrukcích - jen v nezbytném rozsahu" 77,41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</si>
  <si>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</si>
  <si>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</si>
  <si>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539305372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</si>
  <si>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</si>
  <si>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3</t>
  </si>
  <si>
    <t>164303109</t>
  </si>
  <si>
    <t>Vodorovné přemístění výkopku po vodě bez naložení výkopku, avšak s jeho vyložením z horniny tř. 1 až 4, na vzdálenost Příplatek k ceně za každých dalších i započatých 1 000 m</t>
  </si>
  <si>
    <t>-1046034040</t>
  </si>
  <si>
    <t xml:space="preserve">Poznámka k souboru cen:_x000d_
1. V cenách jsou započteny i náklady na přeložení výkopku na dopravní prostředek nebo na složení výkopku na hromadu na suchu_x000d_
a) ve vodorovné vzdálenosti 15 m dané těžištěm a místem složení_x000d_
b) na výšku do 4 m od hladiny vody_x000d_
2. Při přemístění výkopků po vodě, nejsou v cenách započteny náklady na proplouvání plavidel plavebními komorami; toto proplavování se oceňuje přičtením o 6 km délky trasy na každou plavební komoru. Toto prodloužení kryje náklady na proplavení plavidel tam i zpět._x000d_
3. Oceňuje-li se vodorovné přemístění výkopku po vodě cenami souborů cen 164 . 0-31 Vodorovné přemístění výkopku po vodě, neoceňuje se nakládání nebo překládání výkopku na loď cenami 167 10-1105 a 167 10-1155 Nakládání na loď nebo vykládání a překládání z lodi s výjimkou ustanovení pozn. č. 6. Ustanovení této poznámky platí obdobně i tehdy, nenakládá-li se výkopek k vodorovnému přemístění po vodě přímo ve výkopišti, nýbrž nakládá-li se z hromad nebo překládá-li se z dopravních prostředků na suchu._x000d_
4. Skládá-li nebo překládá-li se výkopek na hromady nebo na dopravní prostředek na suchu na větší vzdálenost a výšku než je uvedeno v poznámce č. 1, ocení se toto individuálně._x000d_
5. Vzdálenost vodorovného přemístění po vodě, přemísťuje-li se výkopek lodí po hladině_x000d_
a) vodní nádrže, se rovná délce nejkratší spojnice těžiště, nákladiště s těžištěm výkladiště výkopku, určené se zřetelem na ostrovy, mělčiny a jiné plavební překážky. Je-li nákladiště nebo výkladiště na dně nádrže, považují se za zmíněné těžiště svislé průměty skutečných těžišť na vodní hladinu. Je-li nákladiště nebo výkladiště na břehu, považují se za jejich těžiště ty body na hladině vody u břehu, které jsou skutečnému těžišti nákladiště nebo výkladiště nejbližší;_x000d_
b) splavné vodoteče nebo kanálu, se rovná vzdálenosti profilu proložených těžišti nákladiště nebo výkladiště podle staničení, zvětšené o kolmé vzdálenosti těžiště nákladiště a výkladiště od osy vodoteče nebo kanálu, leží-li nákladiště nebo výkladiště na dně toku nebo kanálu. Je-li nákladiště nebo výkladiště na břehu, považuje se za jejich těžiště průsečík příslušného profilu s břehem v úrovni hladiny._x000d_
6. Navazuje-li na vodorovné přemístění výkopku po vodě, nebo předchází-li tomuto přemístění vodorovné přemístění výkopku po suchu, oceňuje se i vodorovné přemístění po suchu cenami souboru cen 162 . 0-1 . Vodorovné přemístění výkopku a příp. přehození neulehlého výkopku cenami souboru cen 166 10-11 Přehození neulehlého výkopku a nakládání, vykládání a překládání neulehlého výkopku cenami souboru cen 167 10-11 Nakládání, skládání a překládání neulehlého výkopku nebo sypaniny._x000d_
7. Množství jednotek se určí:_x000d_
a) v rostlém stavu hornin, z nichž výkopek rozpojením vznikl, u výkopku získaného:_x000d_
- vykopávkou na suchu,_x000d_
- vykopávkou v zemníku pod vodou;_x000d_
b) podle projektovaného objemu výkopu._x000d_
</t>
  </si>
  <si>
    <t>77,41*10 'Přepočtené koeficientem množství</t>
  </si>
  <si>
    <t>174101101</t>
  </si>
  <si>
    <t>Zásyp sypaninou z jakékoliv horniny s uložením výkopku ve vrstvách se zhutněním jam, šachet, rýh nebo kolem objektů v těchto vykopávkách</t>
  </si>
  <si>
    <t>1344220186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</si>
  <si>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</si>
  <si>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</t>
  </si>
  <si>
    <t>M</t>
  </si>
  <si>
    <t>10364100</t>
  </si>
  <si>
    <t>zemina pro terénní úpravy - tříděná</t>
  </si>
  <si>
    <t>t</t>
  </si>
  <si>
    <t>8</t>
  </si>
  <si>
    <t>-822465000</t>
  </si>
  <si>
    <t>viz předchozí výpočty</t>
  </si>
  <si>
    <t>77,41*2</t>
  </si>
  <si>
    <t>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</si>
  <si>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</si>
  <si>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</si>
  <si>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</si>
  <si>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-1769322625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</si>
  <si>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</si>
  <si>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předpoklad</t>
  </si>
  <si>
    <t>1500</t>
  </si>
  <si>
    <t>9</t>
  </si>
  <si>
    <t>Ostatní konstrukce a práce, bourání</t>
  </si>
  <si>
    <t>7</t>
  </si>
  <si>
    <t>949101112</t>
  </si>
  <si>
    <t>Lešení pomocné pracovní pro objekty pozemních staveb pro zatížení do 150 kg/m2, o výšce lešeňové podlahy přes 1,9 do 3,5 m</t>
  </si>
  <si>
    <t>1787576504</t>
  </si>
  <si>
    <t xml:space="preserve">Poznámka k souboru cen:_x000d_
1. V ceně jsou započteny i náklady na montáž, opotřebení a demontáž lešení._x000d_
2. V ceně nejsou započteny náklady na manipulaci s lešením; tyto jsou již zahrnuty v cenách příslušných stavebních prací._x000d_
3. Množství měrných jednotek se určuje m2 podlahové plochy, na které se práce provádí._x000d_
</t>
  </si>
  <si>
    <t>jen v nezbytném rozsahu</t>
  </si>
  <si>
    <t>"předpoklad max. 20 % zastavěné plochy" 48*24*20/100</t>
  </si>
  <si>
    <t>961044111</t>
  </si>
  <si>
    <t>Bourání základů z betonu prostého</t>
  </si>
  <si>
    <t>-1376409023</t>
  </si>
  <si>
    <t>Poznámka k položce:_x000d_
DEMOLICE SPODNÍ STAVBY</t>
  </si>
  <si>
    <t xml:space="preserve">základové patky a pásy na kótě -135 </t>
  </si>
  <si>
    <t>14,18+0,28+1,59+2,97+1,26+1,12+0,81+0,28+0,56+0,37+1,5+0,49+0,28+0,67+1,71+1,13+0,97+1,17+3,74</t>
  </si>
  <si>
    <t>vstupy</t>
  </si>
  <si>
    <t>0,67+0,62+0,32+0,49+1+1,07+0,57+0,63+1,58+1,44+0,78+0,78+2,62</t>
  </si>
  <si>
    <t>v objektu</t>
  </si>
  <si>
    <t>1,27</t>
  </si>
  <si>
    <t>pod schody</t>
  </si>
  <si>
    <t>1,6+6,78</t>
  </si>
  <si>
    <t xml:space="preserve">dobetonávky prefabrikovaných konstrukcí (základy, rohy, ostatní, kanál.) </t>
  </si>
  <si>
    <t>1,14+0,86+0,95+2,45+0,03+0,08+0,17+0,05+0,13+0,04+0,49+0,24+0,35</t>
  </si>
  <si>
    <t>stěny zábradelní</t>
  </si>
  <si>
    <t>0,55+1,11</t>
  </si>
  <si>
    <t>ztužující pásy</t>
  </si>
  <si>
    <t>11,47</t>
  </si>
  <si>
    <t>Součet</t>
  </si>
  <si>
    <t>963042819</t>
  </si>
  <si>
    <t>Bourání schodišťových stupňů betonových zhotovených na místě</t>
  </si>
  <si>
    <t>m</t>
  </si>
  <si>
    <t>1918194724</t>
  </si>
  <si>
    <t>21,6+14,4</t>
  </si>
  <si>
    <t>10</t>
  </si>
  <si>
    <t>963051113</t>
  </si>
  <si>
    <t>Bourání železobetonových stropů deskových, tl. přes 80 mm</t>
  </si>
  <si>
    <t>-1302364737</t>
  </si>
  <si>
    <t xml:space="preserve">Poznámka k souboru cen:_x000d_
1. Cenu -1313 lze použít i pro bourání bedničkových stropů. Množství jednotek se určuje v m3 včetně dutin._x000d_
</t>
  </si>
  <si>
    <t>"DS1 až DS4" 0,11+0,13+0,01+0,03</t>
  </si>
  <si>
    <t>11</t>
  </si>
  <si>
    <t>965042141</t>
  </si>
  <si>
    <t>Bourání mazanin betonových nebo z litého asfaltu tl. do 100 mm, plochy přes 4 m2</t>
  </si>
  <si>
    <t>-468147700</t>
  </si>
  <si>
    <t>"Pod izolací objektu, tl. 80 mm" 1067,53*0,08</t>
  </si>
  <si>
    <t>"pod příčkama, tl. 100 mm" 61,74*0,1</t>
  </si>
  <si>
    <t>"pod kanálEM VZT, tl. 80 mm" 46,25*0,08</t>
  </si>
  <si>
    <t>"nástupní plocha, tl. 100 mm" 149,6*0,1</t>
  </si>
  <si>
    <t>"podlaha ve skladbě P1 až P4, tl. 60 mm" (122,27+684,42+79,98+178,82)*0,06</t>
  </si>
  <si>
    <t>12</t>
  </si>
  <si>
    <t>965042241</t>
  </si>
  <si>
    <t>Bourání mazanin betonových nebo z litého asfaltu tl. přes 100 mm, plochy přes 4 m2</t>
  </si>
  <si>
    <t>423860516</t>
  </si>
  <si>
    <t>"nad kanálem, tl. 240 mm" 7,49+4,07</t>
  </si>
  <si>
    <t>"podlaha ve skladbě P5" 21,46*0,113</t>
  </si>
  <si>
    <t>13</t>
  </si>
  <si>
    <t>965045113</t>
  </si>
  <si>
    <t>Bourání potěrů tl. do 50 mm cementových nebo pískocementových, plochy přes 4 m2</t>
  </si>
  <si>
    <t>282268266</t>
  </si>
  <si>
    <t>"podlaha ve skladbě P1, tl. 20 mm" 122,27</t>
  </si>
  <si>
    <t>"podlaha ve skladbě P2, tl. 25 mm" 684,42</t>
  </si>
  <si>
    <t>"podlaha ve skladbě P3, tl. 25 mm" 79,98</t>
  </si>
  <si>
    <t>"podlaha ve skladbě P4, tl. 25 mm" 178,82</t>
  </si>
  <si>
    <t>"podlaha ve skladbě P5, tl. 25 mm" 21,46</t>
  </si>
  <si>
    <t>14</t>
  </si>
  <si>
    <t>965049111</t>
  </si>
  <si>
    <t>Bourání mazanin Příplatek k cenám za bourání mazanin betonových se svařovanou sítí, tl. do 100 mm</t>
  </si>
  <si>
    <t>-693482836</t>
  </si>
  <si>
    <t>"pod izolací objektu, tl. 80 mm" 1067,53*0,08</t>
  </si>
  <si>
    <t>965049112</t>
  </si>
  <si>
    <t>Bourání mazanin Příplatek k cenám za bourání mazanin betonových se svařovanou sítí, tl. přes 100 mm</t>
  </si>
  <si>
    <t>-1016612841</t>
  </si>
  <si>
    <t>16</t>
  </si>
  <si>
    <t>965049114</t>
  </si>
  <si>
    <t>Bourání mazanin Příplatek k cenám za bourání mazanin betonových s rabicovým pletivem, tl. přes 100 mm</t>
  </si>
  <si>
    <t>-397733737</t>
  </si>
  <si>
    <t>"podlaha ve skladbě P1, tl. 20 mm" 122,27*0,06</t>
  </si>
  <si>
    <t>"podlaha ve skladbě P2, tl. 25 mm" 684,42*0,06</t>
  </si>
  <si>
    <t>"podlaha ve skladbě P3, tl. 25 mm" 79,98*0,06</t>
  </si>
  <si>
    <t>"podlaha ve skladbě P4, tl. 25 mm" 178,82*0,06</t>
  </si>
  <si>
    <t>"podlaha ve skladbě P5, tl. 25 mm" 21,46*0,06</t>
  </si>
  <si>
    <t>17</t>
  </si>
  <si>
    <t>965081213</t>
  </si>
  <si>
    <t>Bourání podlah z dlaždic bez podkladního lože nebo mazaniny, s jakoukoliv výplní spár keramických nebo xylolitových tl. do 10 mm, plochy přes 1 m2</t>
  </si>
  <si>
    <t>-1709802873</t>
  </si>
  <si>
    <t xml:space="preserve">Poznámka k souboru cen:_x000d_
1. Odsekání soklíků se oceňuje cenami souboru cen 965 08._x000d_
</t>
  </si>
  <si>
    <t>"podlaha ve skladbě P1" 122,27</t>
  </si>
  <si>
    <t>18</t>
  </si>
  <si>
    <t>965081353</t>
  </si>
  <si>
    <t>Bourání podlah z dlaždic bez podkladního lože nebo mazaniny, s jakoukoliv výplní spár betonových, teracových nebo čedičových tl. přes 40 mm, plochy přes 1 m2</t>
  </si>
  <si>
    <t>-1954579332</t>
  </si>
  <si>
    <t>(48,728*2+24,4*6,6-4,8+0,6*2)*0,6</t>
  </si>
  <si>
    <t>19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</si>
  <si>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</si>
  <si>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</si>
  <si>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-1121208670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</si>
  <si>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</si>
  <si>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"žlábky betonové" 87,54+32,4+62+83</t>
  </si>
  <si>
    <t>20</t>
  </si>
  <si>
    <t>968062245</t>
  </si>
  <si>
    <t>Vybourání dřevěných rámů oken s křídly, dveřních zárubní, vrat, stěn, ostění nebo obkladů rámů oken s křídly jednoduchých, plochy do 2 m2</t>
  </si>
  <si>
    <t>-1506934214</t>
  </si>
  <si>
    <t xml:space="preserve">Poznámka k souboru cen:_x000d_
1. V cenách -2244 až -2747 jsou započteny i náklady na vyvěšení křídel._x000d_
</t>
  </si>
  <si>
    <t>Poznámka k položce:_x000d_
ODSTROJENÍ OBJEKTU PŘED VLASTNÍ DEMOLICÍ</t>
  </si>
  <si>
    <t>4*(0,9*1,8)</t>
  </si>
  <si>
    <t>968062246</t>
  </si>
  <si>
    <t>Vybourání dřevěných rámů oken s křídly, dveřních zárubní, vrat, stěn, ostění nebo obkladů rámů oken s křídly jednoduchých, plochy do 4 m2</t>
  </si>
  <si>
    <t>693402794</t>
  </si>
  <si>
    <t>4*(1,2*1,8)</t>
  </si>
  <si>
    <t>22</t>
  </si>
  <si>
    <t>968062374</t>
  </si>
  <si>
    <t>Vybourání dřevěných rámů oken s křídly, dveřních zárubní, vrat, stěn, ostění nebo obkladů rámů oken s křídly zdvojených, plochy do 1 m2</t>
  </si>
  <si>
    <t>1493099900</t>
  </si>
  <si>
    <t>8*(0,9*0,9)</t>
  </si>
  <si>
    <t>23</t>
  </si>
  <si>
    <t>968062375</t>
  </si>
  <si>
    <t>Vybourání dřevěných rámů oken s křídly, dveřních zárubní, vrat, stěn, ostění nebo obkladů rámů oken s křídly zdvojených, plochy do 2 m2</t>
  </si>
  <si>
    <t>-1982773659</t>
  </si>
  <si>
    <t>45*(0,9*1,8)+2*(1,8*0,6)</t>
  </si>
  <si>
    <t>24</t>
  </si>
  <si>
    <t>968062376</t>
  </si>
  <si>
    <t>Vybourání dřevěných rámů oken s křídly, dveřních zárubní, vrat, stěn, ostění nebo obkladů rámů oken s křídly zdvojených, plochy do 4 m2</t>
  </si>
  <si>
    <t>359440778</t>
  </si>
  <si>
    <t>30*(1,2*1,08)</t>
  </si>
  <si>
    <t>25</t>
  </si>
  <si>
    <t>968072455</t>
  </si>
  <si>
    <t>Vybourání kovových rámů oken s křídly, dveřních zárubní, vrat, stěn, ostění nebo obkladů dveřních zárubní, plochy do 2 m2</t>
  </si>
  <si>
    <t>350118559</t>
  </si>
  <si>
    <t xml:space="preserve">Poznámka k souboru cen:_x000d_
1. V cenách -2244 až -2559 jsou započteny i náklady na vyvěšení křídel._x000d_
2. Cenou -2641 se oceňuje i vybourání nosné ocelové konstrukce pro sádrokartonové příčky._x000d_
</t>
  </si>
  <si>
    <t>(14*0,9+9*0,8+8*0,6)*1,97+5*(0,9*2,2)</t>
  </si>
  <si>
    <t>26</t>
  </si>
  <si>
    <t>968072456</t>
  </si>
  <si>
    <t>Vybourání kovových rámů oken s křídly, dveřních zárubní, vrat, stěn, ostění nebo obkladů dveřních zárubní, plochy přes 2 m2</t>
  </si>
  <si>
    <t>-941401649</t>
  </si>
  <si>
    <t>(2*1,6+4*1,45)*1,97</t>
  </si>
  <si>
    <t>27</t>
  </si>
  <si>
    <t>978059541</t>
  </si>
  <si>
    <t>Odsekání obkladů stěn včetně otlučení podkladní omítky až na zdivo z obkládaček vnitřních, z jakýchkoliv materiálů, plochy přes 1 m2</t>
  </si>
  <si>
    <t>1728641910</t>
  </si>
  <si>
    <t>53,69</t>
  </si>
  <si>
    <t>28</t>
  </si>
  <si>
    <t>981011112</t>
  </si>
  <si>
    <t>Demolice budov postupným rozebíráním dřevěných ostatních, oboustranně obitých, případně omítnutých</t>
  </si>
  <si>
    <t>-1374771313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</si>
  <si>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</si>
  <si>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Poznámka k položce:_x000d_
DEMOLICE VRCHNÍ STAVBY (systém CHANOS) a ZASTŘEŠENÍ._x000d_
Demolice stěnových a střešních prvků ((prvky = panely vnější plné a okenní, panely vnitřní nosné zdvojené, příčkové, panely instalační), včetně nosníků, průvlaků a sloupů, spodních prahů, spodních a vrchních vodících rámů, ostatních nosných dřevěných prvků._x000d_
UPOZORNĚNÍ - výměra obestavěného prostoru je v tomto případě dána obestavěným prostorem VRCHNÍ STAVBY a ZASTŘEŠENÍ. Spodní stavba je v rámci tohoto položkového rozpočtu řešena samostatnými položkami._x000d_
SUŤ - vzniklá suť pro daný objekt byla určena následovně : kód odpadu 17.06.05 (obsahující azbest) = 566,352 tun, kód odpadu 17.02.01 (dřevo) = 183,75 tun, kód odpadu 17.09.04 (směsné stavební a demoliční odpady) = 37,51 tun, celkem 0,15649 tun na m3 obestavěného prostoru.</t>
  </si>
  <si>
    <t>tzv. vrchní stavba - původní dodávka PS Plzeň</t>
  </si>
  <si>
    <t>"obestavěný prostor" 5033</t>
  </si>
  <si>
    <t>997</t>
  </si>
  <si>
    <t>Přesun sutě</t>
  </si>
  <si>
    <t>29</t>
  </si>
  <si>
    <t>997013111</t>
  </si>
  <si>
    <t>Vnitrostaveništní doprava suti a vybouraných hmot vodorovně do 50 m svisle s použitím mechanizace pro budovy a haly výšky do 6 m</t>
  </si>
  <si>
    <t>422513411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</si>
  <si>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</si>
  <si>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30</t>
  </si>
  <si>
    <t>997002511</t>
  </si>
  <si>
    <t>Vodorovné přemístění suti a vybouraných hmot bez naložení, se složením a hrubým urovnáním na vzdálenost do 1 km</t>
  </si>
  <si>
    <t>-1483838090</t>
  </si>
  <si>
    <t xml:space="preserve">Poznámka k souboru cen:_x000d_
1. Cenu nelze použít pro přemístění po železnici, po vodě nebo ručně._x000d_
2. V ceně jsou započteny i náklady na terénní přirážky i na jízdu v nepříznivých poměrech (sklon silnice nebo terénu, povrch dopravní plochy, použití přívěsů apod.)._x000d_
3. Je-li na dopravní dráze nějaká překážka, pro kterou je nutné překládat suť z jednoho dopravního prostředku na jiný, oceňuje se tato lomená doprava suti v každém úseku samostatně._x000d_
</t>
  </si>
  <si>
    <t>31</t>
  </si>
  <si>
    <t>997241519</t>
  </si>
  <si>
    <t>Doprava vybouraných hmot, konstrukcí nebo suti vodorovné přemístění vybouraných hmot nebo konstrukcí, na vzdálenost Příplatek k ceně za každých další i započatý 1 km</t>
  </si>
  <si>
    <t>-667987179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</si>
  <si>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</si>
  <si>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>32</t>
  </si>
  <si>
    <t>997013801</t>
  </si>
  <si>
    <t>Poplatek za uložení stavebního odpadu na skládce (skládkovné) z prostého betonu zatříděného do Katalogu odpadů pod kódem 170 101</t>
  </si>
  <si>
    <t>-1771920608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</si>
  <si>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</si>
  <si>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154,82+2,52+383,163+30,767+97,826+29,058+66,235</t>
  </si>
  <si>
    <t>33</t>
  </si>
  <si>
    <t>997013802</t>
  </si>
  <si>
    <t>Poplatek za uložení stavebního odpadu na skládce (skládkovné) z armovaného betonu zatříděného do Katalogu odpadů pod kódem 170 101</t>
  </si>
  <si>
    <t>-386467015</t>
  </si>
  <si>
    <t>0,672+3,758+0,07+0,202</t>
  </si>
  <si>
    <t>34</t>
  </si>
  <si>
    <t>997013807</t>
  </si>
  <si>
    <t>Poplatek za uložení stavebního odpadu na skládce (skládkovné) z tašek a keramických výrobků zatříděného do Katalogu odpadů pod kódem 170 103</t>
  </si>
  <si>
    <t>-1750882023</t>
  </si>
  <si>
    <t>4,279+3,651</t>
  </si>
  <si>
    <t>35</t>
  </si>
  <si>
    <t>997013811</t>
  </si>
  <si>
    <t>Poplatek za uložení stavebního odpadu na skládce (skládkovné) dřevěného zatříděného do Katalogu odpadů pod kódem 170 201</t>
  </si>
  <si>
    <t>36060231</t>
  </si>
  <si>
    <t>183,75</t>
  </si>
  <si>
    <t>36</t>
  </si>
  <si>
    <t>997013814</t>
  </si>
  <si>
    <t>Poplatek za uložení stavebního odpadu na skládce (skládkovné) z izolačních materiálů zatříděného do Katalogu odpadů pod kódem 170 604</t>
  </si>
  <si>
    <t>596212986</t>
  </si>
  <si>
    <t>9,129+18,174+15,578+3,623</t>
  </si>
  <si>
    <t>37</t>
  </si>
  <si>
    <t>997013821</t>
  </si>
  <si>
    <t>Poplatek za uložení stavebního odpadu na skládce (skládkovné) ze stavebních materiálů obsahujících azbest zatříděných do Katalogu odpadů pod kódem 170 605</t>
  </si>
  <si>
    <t>-1043574097</t>
  </si>
  <si>
    <t>566,352</t>
  </si>
  <si>
    <t>38</t>
  </si>
  <si>
    <t>997013831</t>
  </si>
  <si>
    <t>Poplatek za uložení stavebního odpadu na skládce (skládkovné) směsného stavebního a demoličního zatříděného do Katalogu odpadů pod kódem 170 904</t>
  </si>
  <si>
    <t>-1226845119</t>
  </si>
  <si>
    <t>1634,04-(764,389+4,702+7,93+183,75+46,504+566,352)</t>
  </si>
  <si>
    <t>PSV</t>
  </si>
  <si>
    <t>Práce a dodávky PSV</t>
  </si>
  <si>
    <t>711</t>
  </si>
  <si>
    <t>Izolace proti vodě, vlhkosti a plynům</t>
  </si>
  <si>
    <t>39</t>
  </si>
  <si>
    <t>711131811</t>
  </si>
  <si>
    <t>Odstranění izolace proti zemní vlhkosti na ploše vodorovné V</t>
  </si>
  <si>
    <t>-2145111486</t>
  </si>
  <si>
    <t xml:space="preserve">Poznámka k souboru cen:_x000d_
1. Ceny se používají pro odstranění hydroizolačních pásů a folií bez rozlišení tloušťky a počtu vrstev._x000d_
</t>
  </si>
  <si>
    <t>"základní objekt" 48,328*24</t>
  </si>
  <si>
    <t>"kanál VZT" 56,96</t>
  </si>
  <si>
    <t>"separační pás A 400 H, skladby podlah P1 až P4" 122,27+684,42+79,98+178,82</t>
  </si>
  <si>
    <t>712</t>
  </si>
  <si>
    <t>Povlakové krytiny</t>
  </si>
  <si>
    <t>40</t>
  </si>
  <si>
    <t>712300833</t>
  </si>
  <si>
    <t>Odstranění ze střech plochých do 10° krytiny povlakové třívrstvé</t>
  </si>
  <si>
    <t>-1561478781</t>
  </si>
  <si>
    <t>49,528*25,2+10,8*4,636</t>
  </si>
  <si>
    <t>41</t>
  </si>
  <si>
    <t>712300834</t>
  </si>
  <si>
    <t>Odstranění ze střech plochých do 10° krytiny povlakové Příplatek k ceně - 0833 za každou další vrstvu</t>
  </si>
  <si>
    <t>-1214241536</t>
  </si>
  <si>
    <t>1298,174*2</t>
  </si>
  <si>
    <t>713</t>
  </si>
  <si>
    <t>Izolace tepelné</t>
  </si>
  <si>
    <t>42</t>
  </si>
  <si>
    <t>713120811</t>
  </si>
  <si>
    <t>Odstranění tepelné izolace podlah z rohoží, pásů, dílců, desek, bloků podlah volně kladených nebo mezi trámy z vláknitých materiálů suchých, tloušťka izolace do 100 mm</t>
  </si>
  <si>
    <t>1460831624</t>
  </si>
  <si>
    <t xml:space="preserve">Poznámka k souboru cen:_x000d_
1. Ceny se používají pro odstraňování jednovrstvé a dvouvrstvé izolace, další vrstvy se oceňují individuálně._x000d_
2. U cen odstraňování polystyrenu připevněného lepením nerozlišujeme způsob nalepení._x000d_
3. V ceně nejsou započteny náklady na odstranění separačních vrstev. Tyto práce lze oceňovat příslušnými cenami katalogu 800–711 Izolace proti vodě, vlhkosti a plynům._x000d_
</t>
  </si>
  <si>
    <t>Poznámka k položce:_x000d_
ODSTROJENÍ OBJEKTU PŘED VLASTNÍ DEMOLICÍ_x000d_
CALOTRIG tl. 40 mm</t>
  </si>
  <si>
    <t>1065,49</t>
  </si>
  <si>
    <t>721</t>
  </si>
  <si>
    <t>Zdravotechnika - vnitřní kanalizace</t>
  </si>
  <si>
    <t>43</t>
  </si>
  <si>
    <t>72199999R</t>
  </si>
  <si>
    <t>Zaslepení kanalizační přípojky a následná demontáž stávajících rozvodů vnitřní kanalizace - předpoklad 32 Nh</t>
  </si>
  <si>
    <t>soubor</t>
  </si>
  <si>
    <t>R-položka</t>
  </si>
  <si>
    <t>-410462437</t>
  </si>
  <si>
    <t>Poznámka k položce:_x000d_
ZTI - ODSTROJENÍ OBJEKTU PŘED VLASTNÍ DEMOLICÍ_x000d_
ZABEZPEČOVACÍ PRÁCE - ZASLEPENÍ KANALIZAČNÍ PŘÍPOJKY</t>
  </si>
  <si>
    <t>722</t>
  </si>
  <si>
    <t>Zdravotechnika - vnitřní vodovod</t>
  </si>
  <si>
    <t>44</t>
  </si>
  <si>
    <t>72299999R</t>
  </si>
  <si>
    <t>Odpojení a zaslepení vodovovodníého přípojky a následná demontáž stávajících rozvodů vnitřního vodovodu, armatur, apod. - předpoklad 48 Nh</t>
  </si>
  <si>
    <t>531659779</t>
  </si>
  <si>
    <t>Poznámka k položce:_x000d_
ZTI - ODSTROJENÍ OBJEKTU PŘED VLASTNÍ DEMOLICÍ_x000d_
ZABEZPEČOVACÍ PRÁCE - ODPOJENÍ A ZASLEPENÍ VODOVODNÍ PŘÍPOJKY</t>
  </si>
  <si>
    <t>723</t>
  </si>
  <si>
    <t>Zdravotechnika - vnitřní plynovod</t>
  </si>
  <si>
    <t>45</t>
  </si>
  <si>
    <t>72399999R</t>
  </si>
  <si>
    <t>Odpojení a zaslepení plynové přípojky a následná demontáž stávajících rozvodů vnitřního plynovodu, armatur, apod. - předpoklad 32 Nh</t>
  </si>
  <si>
    <t>-419156636</t>
  </si>
  <si>
    <t>Poznámka k položce:_x000d_
ZTI - ODSTROJENÍ OBJEKTU PŘED VLASTNÍ DEMOLICÍ_x000d_
ZABEZPEČOVACÍ PRÁCE - ODPOJENÍ A ZASLEPENÍ PLYNOVÉ PŘÍPOJKY</t>
  </si>
  <si>
    <t>725</t>
  </si>
  <si>
    <t>Zdravotechnika - zařizovací předměty</t>
  </si>
  <si>
    <t>46</t>
  </si>
  <si>
    <t>72599999R</t>
  </si>
  <si>
    <t>Demontáž stávající zařizovacích předmětů - předpoklad 24 Nh</t>
  </si>
  <si>
    <t>1555917149</t>
  </si>
  <si>
    <t>Poznámka k položce:_x000d_
ZTI - ODSTROJENÍ OBJEKTU PŘED VLASTNÍ DEMOLICÍ</t>
  </si>
  <si>
    <t>730</t>
  </si>
  <si>
    <t>Vytápění</t>
  </si>
  <si>
    <t>47</t>
  </si>
  <si>
    <t>73099999R</t>
  </si>
  <si>
    <t>Demontáž stávajících rozvodů ÚT, otopných těles, armatur, strojního vybaveního, apod. - předpoklad 128 Nh</t>
  </si>
  <si>
    <t>-956979421</t>
  </si>
  <si>
    <t>741</t>
  </si>
  <si>
    <t>Elektroinstalace - silnoproud</t>
  </si>
  <si>
    <t>48</t>
  </si>
  <si>
    <t>74199999R</t>
  </si>
  <si>
    <t>Odpojení přívodu elektrické energie a následná demontáž stávajících rozvodů elektroinstalace, svítidel, skříní rozvaděčů, apod. - demontáž jímací soustavy hromosvodu - předpoklad 80 Nh</t>
  </si>
  <si>
    <t>-2038290203</t>
  </si>
  <si>
    <t>Poznámka k položce:_x000d_
SILNOPROUD - ODSTROJENÍ OBJEKTU PŘED VLASTNÍ DEMOLICÍ_x000d_
ZABEZPEČOVACÍ PRÁCE - ODPOJENÍ PŘÍPOJKY ELEKTRO</t>
  </si>
  <si>
    <t>751</t>
  </si>
  <si>
    <t>Vzduchotechnika</t>
  </si>
  <si>
    <t>49</t>
  </si>
  <si>
    <t>75199999R</t>
  </si>
  <si>
    <t>Demontáž stávajících rozvodů VZT, tvarovek, strojního vybavení, apod. - předpoklad 64 Nh</t>
  </si>
  <si>
    <t>-1662429742</t>
  </si>
  <si>
    <t>Poznámka k položce:_x000d_
VZT - ODSTROJENÍ OBJEKTU PŘED VLASTNÍ DEMOLICÍ</t>
  </si>
  <si>
    <t>764</t>
  </si>
  <si>
    <t>Konstrukce klempířské</t>
  </si>
  <si>
    <t>50</t>
  </si>
  <si>
    <t>764001801</t>
  </si>
  <si>
    <t>Demontáž klempířských konstrukcí podkladního plechu do suti</t>
  </si>
  <si>
    <t>-1797040759</t>
  </si>
  <si>
    <t>"podkladní pás okapnice horní hrany římsy r.š. 250 mm" 48</t>
  </si>
  <si>
    <t>"podkladní pás oplechování římsy r.š. 1200 mm" 60</t>
  </si>
  <si>
    <t>51</t>
  </si>
  <si>
    <t>764001851</t>
  </si>
  <si>
    <t>Demontáž klempířských konstrukcí oplechování hřebene s větrací mřížkou nebo podkladním plechem do suti</t>
  </si>
  <si>
    <t>-1812500034</t>
  </si>
  <si>
    <t>"hřeben r.š. 500 mm" 34</t>
  </si>
  <si>
    <t>52</t>
  </si>
  <si>
    <t>764002801</t>
  </si>
  <si>
    <t>Demontáž klempířských konstrukcí závětrné lišty do suti</t>
  </si>
  <si>
    <t>-2043026889</t>
  </si>
  <si>
    <t>"oplechování štítů r.š. 1200 mm" 20</t>
  </si>
  <si>
    <t>53</t>
  </si>
  <si>
    <t>764002811</t>
  </si>
  <si>
    <t>Demontáž klempířských konstrukcí okapového plechu do suti, v krytině povlakové</t>
  </si>
  <si>
    <t>-222108814</t>
  </si>
  <si>
    <t>"okapnice střechy zvýšené části, r.š. 330 mm" 66</t>
  </si>
  <si>
    <t>"okapnice střechy, r.š. 330 mm" 98</t>
  </si>
  <si>
    <t>"okapnice střechy, r.š. 309 mm" 98</t>
  </si>
  <si>
    <t>54</t>
  </si>
  <si>
    <t>764002861</t>
  </si>
  <si>
    <t>Demontáž klempířských konstrukcí oplechování říms do suti</t>
  </si>
  <si>
    <t>536530129</t>
  </si>
  <si>
    <t>"soklová okapnice vč. doplňků r.š. 250 mm" 145</t>
  </si>
  <si>
    <t>"okapnice horní hrany římsy r.š. 200 mm" 48</t>
  </si>
  <si>
    <t>"oplechování římsy r.š. 1200 mm" 60</t>
  </si>
  <si>
    <t>55</t>
  </si>
  <si>
    <t>764002871</t>
  </si>
  <si>
    <t>Demontáž klempířských konstrukcí lemování zdí do suti</t>
  </si>
  <si>
    <t>-1348530177</t>
  </si>
  <si>
    <t>"oplechování větr. kan. dvojitého, r.š. 462 mm" 30</t>
  </si>
  <si>
    <t>"oplechování větr. kan. jednoduchého, r.š. 400 mm" 66+10</t>
  </si>
  <si>
    <t>56</t>
  </si>
  <si>
    <t>764002881</t>
  </si>
  <si>
    <t>Demontáž klempířských konstrukcí lemování střešních prostupů do suti</t>
  </si>
  <si>
    <t>874491079</t>
  </si>
  <si>
    <t>"oplechování světlíků (1200x750 mm) r.š. 250 mm" 49*(1,2+2*0,25+0,75+2*0,25)*0,25</t>
  </si>
  <si>
    <t>57</t>
  </si>
  <si>
    <t>764003801</t>
  </si>
  <si>
    <t>Demontáž klempířských konstrukcí lemování trub, konzol, držáků, ventilačních nástavců a ostatních kusových prvků do suti</t>
  </si>
  <si>
    <t>kus</t>
  </si>
  <si>
    <t>191059520</t>
  </si>
  <si>
    <t>"oplechování VZT hlavic" 20</t>
  </si>
  <si>
    <t>58</t>
  </si>
  <si>
    <t>764004801</t>
  </si>
  <si>
    <t>Demontáž klempířských konstrukcí žlabu podokapního do suti</t>
  </si>
  <si>
    <t>123866058</t>
  </si>
  <si>
    <t>"žlab hranatý r.š. 700 mm" 98</t>
  </si>
  <si>
    <t>59</t>
  </si>
  <si>
    <t>764004861</t>
  </si>
  <si>
    <t>Demontáž klempířských konstrukcí svodu do suti</t>
  </si>
  <si>
    <t>242476177</t>
  </si>
  <si>
    <t>"odpadní trouby kruhové průřezu. 125 mm, r.š. 400 mm" 12</t>
  </si>
  <si>
    <t>"odpadní trouby kruhové průřezu. 150 mm, r.š. 500 mm" 3</t>
  </si>
  <si>
    <t>60</t>
  </si>
  <si>
    <t>76499999R</t>
  </si>
  <si>
    <t>Demontáž plechových větracích komínků</t>
  </si>
  <si>
    <t>-503324927</t>
  </si>
  <si>
    <t>"plechové větrací komínky" 13</t>
  </si>
  <si>
    <t>767</t>
  </si>
  <si>
    <t>Konstrukce zámečnické</t>
  </si>
  <si>
    <t>61</t>
  </si>
  <si>
    <t>767311821</t>
  </si>
  <si>
    <t>Demontáž světlíků bodových přes 1 do 1,5 m2</t>
  </si>
  <si>
    <t>1577680289</t>
  </si>
  <si>
    <t xml:space="preserve">Poznámka k souboru cen:_x000d_
1. V ceně -1810 nejsou započteny náklady na demontáž obrubníku; tyto práce se oceňují cenami 767 99-68 Demontáž ostatních zámečnických konstrukcí._x000d_
</t>
  </si>
  <si>
    <t>11+14+2+12+10</t>
  </si>
  <si>
    <t>62</t>
  </si>
  <si>
    <t>767996701</t>
  </si>
  <si>
    <t>Demontáž ostatních zámečnických konstrukcí o hmotnosti jednotlivých dílů řezáním do 50 kg</t>
  </si>
  <si>
    <t>kg</t>
  </si>
  <si>
    <t>597184119</t>
  </si>
  <si>
    <t xml:space="preserve">Poznámka k souboru cen:_x000d_
1. Cenami nelze oceňovat demontáž jmenovité konstrukce, pro kterou jsou ceny v katalogu již stanoveny._x000d_
2. Ceny lze užít pro sortiment zámečnických konstrukcí, nikoliv pro sloupy, kolejnice, vazníky apod._x000d_
3. Volba cen se řídí hmotností jednotlivě demontovaného dílu konstrukce._x000d_
</t>
  </si>
  <si>
    <t>"prvky hmotnosti do 1,5 kg/bm" 248</t>
  </si>
  <si>
    <t>"zábradlí terasy, ocelové schody" 145,83+1091</t>
  </si>
  <si>
    <t>776</t>
  </si>
  <si>
    <t>Podlahy povlakové</t>
  </si>
  <si>
    <t>63</t>
  </si>
  <si>
    <t>776201812</t>
  </si>
  <si>
    <t>Demontáž povlakových podlahovin lepených ručně s podložkou</t>
  </si>
  <si>
    <t>1619592893</t>
  </si>
  <si>
    <t>"podlaha ve skladbě P2 (PVC)" 684,42</t>
  </si>
  <si>
    <t>"podlaha ve skladbě P3 (PVC)" 79,98</t>
  </si>
  <si>
    <t>"podlaha ve skladbě P4 (JEKOR)" 178,82</t>
  </si>
  <si>
    <t>VRN</t>
  </si>
  <si>
    <t>Vedlejší rozpočtové náklady</t>
  </si>
  <si>
    <t>VRN1</t>
  </si>
  <si>
    <t>Průzkumné, geodetické a projektové práce</t>
  </si>
  <si>
    <t>64</t>
  </si>
  <si>
    <t>010001000</t>
  </si>
  <si>
    <t>1024</t>
  </si>
  <si>
    <t>1854052143</t>
  </si>
  <si>
    <t>Poznámka k položce:_x000d_
ZAMĚŘENÍ A VYTYČENÍ STÁVAJÍCÍCH IS V MÍSTĚ STAVBY Z HLEDISKA JEJICH OCHRANY PŘI PROVÁDĚNÍ DEMOLICE</t>
  </si>
  <si>
    <t>VRN3</t>
  </si>
  <si>
    <t>Zařízení staveniště</t>
  </si>
  <si>
    <t>65</t>
  </si>
  <si>
    <t>030001000</t>
  </si>
  <si>
    <t>CS ÚRS 2019 01</t>
  </si>
  <si>
    <t>-2140850522</t>
  </si>
  <si>
    <t xml:space="preserve">Poznámka k položce:_x000d_
UCHAZEČI OCENÍ VLASTNÍ INDIVIDUÁLNÍ KALKULACÍ V ROZSAHU VŠECH JEHO NEZBYTNÝCH POTŘEB :_x000d_
1) NA ZAŘÍZENÍ A VYBAVENÍ STAVENIŠTĚ K REALIZACI STAVBY (případné stavební buňky, IT sítě, provizorní komunikace, dočasné skládky na staveništi, mycí centrum, apod.)_x000d_
2) NÁKLADŮ NA PROVOZ A ÚDRŽBU VYBAVENÍ STAVENIŠTĚ (mimo nákladů na připojení a spotřeby energií - oceněno samostatně !!!)_x000d_
3) NÁKLADŮ NA ZABEZPEČENÍ STAVENIŠTĚ_x000d_
4) NÁKLADŮ DEMONTÁŽ A ODVOZ ZAŘÍZENÍ STAVENIŠTĚ S UVEDENÍM DOTČENÝCH PLOCH DO PŮVODNÍHO STAVU_x000d_
</t>
  </si>
  <si>
    <t>66</t>
  </si>
  <si>
    <t>033002000</t>
  </si>
  <si>
    <t>Připojení staveniště na inženýrské sítě</t>
  </si>
  <si>
    <t>-1742156575</t>
  </si>
  <si>
    <t>Poznámka k položce:_x000d_
VČETNĚ NÁKLADŮ NA SPOTŘEBU VŠECH ENERGIÍ A VODY !!!</t>
  </si>
  <si>
    <t>VRN7</t>
  </si>
  <si>
    <t>Provozní vlivy</t>
  </si>
  <si>
    <t>67</t>
  </si>
  <si>
    <t>070001000</t>
  </si>
  <si>
    <t>-1216744261</t>
  </si>
  <si>
    <t>Poznámka k položce:_x000d_
1) NÁKLADY NA VYHOTOVENÍ NÁVRHU DOČASNÉHO DOPRAVNÍHO ZNAČENÍ, PROJEDNÁNÍ DZ S DOTČENÝMI ORGÁNY A ORGANIZACEMI, DODÁVÍ DOPRAVNÍCH ZNAČEK A PŘÍPADNÉ SVĚTELENÉ SIGNALIZACE, JEJICH ROZMÍSTĚNÍ, PŘEMÍSŤOVÁNÍ A JEJICH ÚDRŽBA V PRŮBĚHU STAVBY VČETNĚ NÁSLEDNÉHO ODSTRANĚNÍ PO UKONČENÍ STAVEBNÍCH PRACÍ,_x000d_
2) NÁKLADY NA PRŮBĚŽNÉ KROPENÍ A ČÍSTĚNÍ VOZOVEK V PRŮBĚHU ODVODU SUTI</t>
  </si>
  <si>
    <t>68</t>
  </si>
  <si>
    <t>079002000</t>
  </si>
  <si>
    <t>Ostatní provozní vlivy</t>
  </si>
  <si>
    <t>-708107198</t>
  </si>
  <si>
    <t xml:space="preserve">Poznámka k položce:_x000d_
PROVÁDĚNÍ PRACÍ S MATERIÁLY OBSAHUJÍCÍ AZBESTEM !!!_x000d_
SOPUBOR NÁKLADŮ NEZBYTNÝCH PRO PROVÁDĚNÍ PRACÍ S MATERIÁLY OBSAHUJÍCÍ AZBEST :_x000d_
- hlášení o provádění prací s azbestem a jiných prací, které mohou být zdrojem expozice azbestu, včetně prací při odstraňování staveb nebo jejich částí, konstrukcí, zařízení, instalací nebo výrobků, zajištění stanoviska dotčených orgánů, kompletní dokumentace o provádění prací s azbestem_x000d_
- náklady na technologické postupy, které budou používány v zájmu omezení expozice osob prachu azbestu,_x000d_
- technická a organizační opatření k zajištění ochrany zdraví osob vykonávajících  práci s azbestem a materiály obsahujícími azbest a jiných osob přítomných na pracovišti a v blízkosti pracoviště, kde dochází nebo může docházet k expozici azbestu,_x000d_
- náklady na vybavení osob pracujících v kontrolovaném pásmu ochranným pracovním oděvem a osobními ochrannými pracovními prostředky k zamezení expozice azbestu dýchacím ústrojím, místo a způsob jejich ukládání, zajištění jejich čištění, praní a kontroly jejich funkčnosti po použití, popřípadě způsob jejich likvidace,_x000d_
- ostatní náklady související s prováděním prací s azbestem a jiných prací, které mohou být zdrojem expozice azbestu</t>
  </si>
  <si>
    <t>VRN9</t>
  </si>
  <si>
    <t>Ostatní náklady</t>
  </si>
  <si>
    <t>69</t>
  </si>
  <si>
    <t>091003000</t>
  </si>
  <si>
    <t>Ostatní náklady bez rozlišení</t>
  </si>
  <si>
    <t>-1906313546</t>
  </si>
  <si>
    <t>Poznámka k položce:_x000d_
NFORMAČNÍ CEDULE</t>
  </si>
  <si>
    <t>70</t>
  </si>
  <si>
    <t>094002000</t>
  </si>
  <si>
    <t>Ostatní náklady související s výstavbou</t>
  </si>
  <si>
    <t>-1591611417</t>
  </si>
  <si>
    <t>Poznámka k položce:_x000d_
ZÁVĚREČNÝ ÚKLID VŠECH PLOCH DOTČENÝCH STAVBOU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</si>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</sst>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MK19002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POZEMKU ŠKOLY (DEMOLICE PŘÍSTAVBY)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9. 7. 2019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škola živnostenská Sokolov, přísp. org.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Kaláb Milan, Ing.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Václav PASTIRIK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76</v>
      </c>
      <c r="BT54" s="110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27" customHeight="1">
      <c r="A55" s="111" t="s">
        <v>80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'MK19002 - REVITALIZACE PO...'!J28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'MK19002 - REVITALIZACE PO...'!P96</f>
        <v>0</v>
      </c>
      <c r="AV55" s="120">
        <f>'MK19002 - REVITALIZACE PO...'!J31</f>
        <v>0</v>
      </c>
      <c r="AW55" s="120">
        <f>'MK19002 - REVITALIZACE PO...'!J32</f>
        <v>0</v>
      </c>
      <c r="AX55" s="120">
        <f>'MK19002 - REVITALIZACE PO...'!J33</f>
        <v>0</v>
      </c>
      <c r="AY55" s="120">
        <f>'MK19002 - REVITALIZACE PO...'!J34</f>
        <v>0</v>
      </c>
      <c r="AZ55" s="120">
        <f>'MK19002 - REVITALIZACE PO...'!F31</f>
        <v>0</v>
      </c>
      <c r="BA55" s="120">
        <f>'MK19002 - REVITALIZACE PO...'!F32</f>
        <v>0</v>
      </c>
      <c r="BB55" s="120">
        <f>'MK19002 - REVITALIZACE PO...'!F33</f>
        <v>0</v>
      </c>
      <c r="BC55" s="120">
        <f>'MK19002 - REVITALIZACE PO...'!F34</f>
        <v>0</v>
      </c>
      <c r="BD55" s="122">
        <f>'MK19002 - REVITALIZACE PO...'!F35</f>
        <v>0</v>
      </c>
      <c r="BE55" s="7"/>
      <c r="BT55" s="123" t="s">
        <v>82</v>
      </c>
      <c r="BU55" s="123" t="s">
        <v>83</v>
      </c>
      <c r="BV55" s="123" t="s">
        <v>78</v>
      </c>
      <c r="BW55" s="123" t="s">
        <v>5</v>
      </c>
      <c r="BX55" s="123" t="s">
        <v>79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4LJBWOCIdHy1HdPhUXceHwaxJl8zA2k6OCV/JogMN0zPVZ3P3D2Q6K9ZZbEwaxpEJ9fYAYarIZgy2KMEonjd1A==" hashValue="XNDD/TRWHhmrX4C24nLf4L++YjgJxMHgseNARdgJ5Pf1A8M3dVis8DBoSEasDpD2jVynb5HMuSjll2GGdL0KP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MK19002 - REVITALIZACE 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84</v>
      </c>
    </row>
    <row r="4" s="1" customFormat="1" ht="24.96" customHeight="1">
      <c r="B4" s="21"/>
      <c r="D4" s="128" t="s">
        <v>85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9. 7. 2019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27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28</v>
      </c>
      <c r="F13" s="39"/>
      <c r="G13" s="39"/>
      <c r="H13" s="39"/>
      <c r="I13" s="135" t="s">
        <v>29</v>
      </c>
      <c r="J13" s="134" t="s">
        <v>30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31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29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33</v>
      </c>
      <c r="E18" s="39"/>
      <c r="F18" s="39"/>
      <c r="G18" s="39"/>
      <c r="H18" s="39"/>
      <c r="I18" s="135" t="s">
        <v>26</v>
      </c>
      <c r="J18" s="134" t="s">
        <v>34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35</v>
      </c>
      <c r="F19" s="39"/>
      <c r="G19" s="39"/>
      <c r="H19" s="39"/>
      <c r="I19" s="135" t="s">
        <v>29</v>
      </c>
      <c r="J19" s="134" t="s">
        <v>36</v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38</v>
      </c>
      <c r="E21" s="39"/>
      <c r="F21" s="39"/>
      <c r="G21" s="39"/>
      <c r="H21" s="39"/>
      <c r="I21" s="135" t="s">
        <v>26</v>
      </c>
      <c r="J21" s="134" t="s">
        <v>39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">
        <v>40</v>
      </c>
      <c r="F22" s="39"/>
      <c r="G22" s="39"/>
      <c r="H22" s="39"/>
      <c r="I22" s="135" t="s">
        <v>29</v>
      </c>
      <c r="J22" s="134" t="s">
        <v>19</v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41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51" customHeight="1">
      <c r="A25" s="137"/>
      <c r="B25" s="138"/>
      <c r="C25" s="137"/>
      <c r="D25" s="137"/>
      <c r="E25" s="139" t="s">
        <v>42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131"/>
      <c r="J28" s="145">
        <f>ROUND(J96,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45</v>
      </c>
      <c r="G30" s="39"/>
      <c r="H30" s="39"/>
      <c r="I30" s="147" t="s">
        <v>44</v>
      </c>
      <c r="J30" s="146" t="s">
        <v>46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47</v>
      </c>
      <c r="E31" s="130" t="s">
        <v>48</v>
      </c>
      <c r="F31" s="149">
        <f>ROUND((SUM(BE96:BE434)),  2)</f>
        <v>0</v>
      </c>
      <c r="G31" s="39"/>
      <c r="H31" s="39"/>
      <c r="I31" s="150">
        <v>0.20999999999999999</v>
      </c>
      <c r="J31" s="149">
        <f>ROUND(((SUM(BE96:BE434))*I31),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49</v>
      </c>
      <c r="F32" s="149">
        <f>ROUND((SUM(BF96:BF434)),  2)</f>
        <v>0</v>
      </c>
      <c r="G32" s="39"/>
      <c r="H32" s="39"/>
      <c r="I32" s="150">
        <v>0.14999999999999999</v>
      </c>
      <c r="J32" s="149">
        <f>ROUND(((SUM(BF96:BF434))*I32),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50</v>
      </c>
      <c r="F33" s="149">
        <f>ROUND((SUM(BG96:BG434)),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51</v>
      </c>
      <c r="F34" s="149">
        <f>ROUND((SUM(BH96:BH434)),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52</v>
      </c>
      <c r="F35" s="149">
        <f>ROUND((SUM(BI96:BI434)),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53</v>
      </c>
      <c r="E37" s="153"/>
      <c r="F37" s="153"/>
      <c r="G37" s="154" t="s">
        <v>54</v>
      </c>
      <c r="H37" s="155" t="s">
        <v>55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86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REVITALIZACE POZEMKU ŠKOLY (DEMOLICE PŘÍSTAVBY)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Sokolov</v>
      </c>
      <c r="G48" s="41"/>
      <c r="H48" s="41"/>
      <c r="I48" s="135" t="s">
        <v>23</v>
      </c>
      <c r="J48" s="73" t="str">
        <f>IF(J10="","",J10)</f>
        <v>9. 7. 2019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Střední škola živnostenská Sokolov, přísp. org.</v>
      </c>
      <c r="G50" s="41"/>
      <c r="H50" s="41"/>
      <c r="I50" s="135" t="s">
        <v>33</v>
      </c>
      <c r="J50" s="37" t="str">
        <f>E19</f>
        <v>Kaláb Milan, Ing.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27.9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135" t="s">
        <v>38</v>
      </c>
      <c r="J51" s="37" t="str">
        <f>E22</f>
        <v>Ing. Václav PASTIRIK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87</v>
      </c>
      <c r="D53" s="166"/>
      <c r="E53" s="166"/>
      <c r="F53" s="166"/>
      <c r="G53" s="166"/>
      <c r="H53" s="166"/>
      <c r="I53" s="167"/>
      <c r="J53" s="168" t="s">
        <v>88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75</v>
      </c>
      <c r="D55" s="41"/>
      <c r="E55" s="41"/>
      <c r="F55" s="41"/>
      <c r="G55" s="41"/>
      <c r="H55" s="41"/>
      <c r="I55" s="131"/>
      <c r="J55" s="103">
        <f>J96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89</v>
      </c>
    </row>
    <row r="56" s="9" customFormat="1" ht="24.96" customHeight="1">
      <c r="A56" s="9"/>
      <c r="B56" s="170"/>
      <c r="C56" s="171"/>
      <c r="D56" s="172" t="s">
        <v>90</v>
      </c>
      <c r="E56" s="173"/>
      <c r="F56" s="173"/>
      <c r="G56" s="173"/>
      <c r="H56" s="173"/>
      <c r="I56" s="174"/>
      <c r="J56" s="175">
        <f>J97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91</v>
      </c>
      <c r="E57" s="180"/>
      <c r="F57" s="180"/>
      <c r="G57" s="180"/>
      <c r="H57" s="180"/>
      <c r="I57" s="181"/>
      <c r="J57" s="182">
        <f>J98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92</v>
      </c>
      <c r="E58" s="180"/>
      <c r="F58" s="180"/>
      <c r="G58" s="180"/>
      <c r="H58" s="180"/>
      <c r="I58" s="181"/>
      <c r="J58" s="182">
        <f>J123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93</v>
      </c>
      <c r="E59" s="180"/>
      <c r="F59" s="180"/>
      <c r="G59" s="180"/>
      <c r="H59" s="180"/>
      <c r="I59" s="181"/>
      <c r="J59" s="182">
        <f>J257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70"/>
      <c r="C60" s="171"/>
      <c r="D60" s="172" t="s">
        <v>94</v>
      </c>
      <c r="E60" s="173"/>
      <c r="F60" s="173"/>
      <c r="G60" s="173"/>
      <c r="H60" s="173"/>
      <c r="I60" s="174"/>
      <c r="J60" s="175">
        <f>J292</f>
        <v>0</v>
      </c>
      <c r="K60" s="171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95</v>
      </c>
      <c r="E61" s="180"/>
      <c r="F61" s="180"/>
      <c r="G61" s="180"/>
      <c r="H61" s="180"/>
      <c r="I61" s="181"/>
      <c r="J61" s="182">
        <f>J293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96</v>
      </c>
      <c r="E62" s="180"/>
      <c r="F62" s="180"/>
      <c r="G62" s="180"/>
      <c r="H62" s="180"/>
      <c r="I62" s="181"/>
      <c r="J62" s="182">
        <f>J302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97</v>
      </c>
      <c r="E63" s="180"/>
      <c r="F63" s="180"/>
      <c r="G63" s="180"/>
      <c r="H63" s="180"/>
      <c r="I63" s="181"/>
      <c r="J63" s="182">
        <f>J311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98</v>
      </c>
      <c r="E64" s="180"/>
      <c r="F64" s="180"/>
      <c r="G64" s="180"/>
      <c r="H64" s="180"/>
      <c r="I64" s="181"/>
      <c r="J64" s="182">
        <f>J317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99</v>
      </c>
      <c r="E65" s="180"/>
      <c r="F65" s="180"/>
      <c r="G65" s="180"/>
      <c r="H65" s="180"/>
      <c r="I65" s="181"/>
      <c r="J65" s="182">
        <f>J320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78"/>
      <c r="D66" s="179" t="s">
        <v>100</v>
      </c>
      <c r="E66" s="180"/>
      <c r="F66" s="180"/>
      <c r="G66" s="180"/>
      <c r="H66" s="180"/>
      <c r="I66" s="181"/>
      <c r="J66" s="182">
        <f>J323</f>
        <v>0</v>
      </c>
      <c r="K66" s="17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101</v>
      </c>
      <c r="E67" s="180"/>
      <c r="F67" s="180"/>
      <c r="G67" s="180"/>
      <c r="H67" s="180"/>
      <c r="I67" s="181"/>
      <c r="J67" s="182">
        <f>J326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102</v>
      </c>
      <c r="E68" s="180"/>
      <c r="F68" s="180"/>
      <c r="G68" s="180"/>
      <c r="H68" s="180"/>
      <c r="I68" s="181"/>
      <c r="J68" s="182">
        <f>J329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78"/>
      <c r="D69" s="179" t="s">
        <v>103</v>
      </c>
      <c r="E69" s="180"/>
      <c r="F69" s="180"/>
      <c r="G69" s="180"/>
      <c r="H69" s="180"/>
      <c r="I69" s="181"/>
      <c r="J69" s="182">
        <f>J332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78"/>
      <c r="D70" s="179" t="s">
        <v>104</v>
      </c>
      <c r="E70" s="180"/>
      <c r="F70" s="180"/>
      <c r="G70" s="180"/>
      <c r="H70" s="180"/>
      <c r="I70" s="181"/>
      <c r="J70" s="182">
        <f>J335</f>
        <v>0</v>
      </c>
      <c r="K70" s="17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78"/>
      <c r="D71" s="179" t="s">
        <v>105</v>
      </c>
      <c r="E71" s="180"/>
      <c r="F71" s="180"/>
      <c r="G71" s="180"/>
      <c r="H71" s="180"/>
      <c r="I71" s="181"/>
      <c r="J71" s="182">
        <f>J338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106</v>
      </c>
      <c r="E72" s="180"/>
      <c r="F72" s="180"/>
      <c r="G72" s="180"/>
      <c r="H72" s="180"/>
      <c r="I72" s="181"/>
      <c r="J72" s="182">
        <f>J395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78"/>
      <c r="D73" s="179" t="s">
        <v>107</v>
      </c>
      <c r="E73" s="180"/>
      <c r="F73" s="180"/>
      <c r="G73" s="180"/>
      <c r="H73" s="180"/>
      <c r="I73" s="181"/>
      <c r="J73" s="182">
        <f>J408</f>
        <v>0</v>
      </c>
      <c r="K73" s="17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0"/>
      <c r="C74" s="171"/>
      <c r="D74" s="172" t="s">
        <v>108</v>
      </c>
      <c r="E74" s="173"/>
      <c r="F74" s="173"/>
      <c r="G74" s="173"/>
      <c r="H74" s="173"/>
      <c r="I74" s="174"/>
      <c r="J74" s="175">
        <f>J416</f>
        <v>0</v>
      </c>
      <c r="K74" s="171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7"/>
      <c r="C75" s="178"/>
      <c r="D75" s="179" t="s">
        <v>109</v>
      </c>
      <c r="E75" s="180"/>
      <c r="F75" s="180"/>
      <c r="G75" s="180"/>
      <c r="H75" s="180"/>
      <c r="I75" s="181"/>
      <c r="J75" s="182">
        <f>J417</f>
        <v>0</v>
      </c>
      <c r="K75" s="178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78"/>
      <c r="D76" s="179" t="s">
        <v>110</v>
      </c>
      <c r="E76" s="180"/>
      <c r="F76" s="180"/>
      <c r="G76" s="180"/>
      <c r="H76" s="180"/>
      <c r="I76" s="181"/>
      <c r="J76" s="182">
        <f>J420</f>
        <v>0</v>
      </c>
      <c r="K76" s="178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78"/>
      <c r="D77" s="179" t="s">
        <v>111</v>
      </c>
      <c r="E77" s="180"/>
      <c r="F77" s="180"/>
      <c r="G77" s="180"/>
      <c r="H77" s="180"/>
      <c r="I77" s="181"/>
      <c r="J77" s="182">
        <f>J425</f>
        <v>0</v>
      </c>
      <c r="K77" s="178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78"/>
      <c r="D78" s="179" t="s">
        <v>112</v>
      </c>
      <c r="E78" s="180"/>
      <c r="F78" s="180"/>
      <c r="G78" s="180"/>
      <c r="H78" s="180"/>
      <c r="I78" s="181"/>
      <c r="J78" s="182">
        <f>J430</f>
        <v>0</v>
      </c>
      <c r="K78" s="178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13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161"/>
      <c r="J80" s="61"/>
      <c r="K80" s="6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164"/>
      <c r="J84" s="63"/>
      <c r="K84" s="63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113</v>
      </c>
      <c r="D85" s="41"/>
      <c r="E85" s="41"/>
      <c r="F85" s="41"/>
      <c r="G85" s="41"/>
      <c r="H85" s="41"/>
      <c r="I85" s="13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1"/>
      <c r="J86" s="41"/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131"/>
      <c r="J87" s="41"/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E7</f>
        <v>REVITALIZACE POZEMKU ŠKOLY (DEMOLICE PŘÍSTAVBY)</v>
      </c>
      <c r="F88" s="41"/>
      <c r="G88" s="41"/>
      <c r="H88" s="41"/>
      <c r="I88" s="13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1"/>
      <c r="J89" s="41"/>
      <c r="K89" s="41"/>
      <c r="L89" s="132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F10</f>
        <v>Sokolov</v>
      </c>
      <c r="G90" s="41"/>
      <c r="H90" s="41"/>
      <c r="I90" s="135" t="s">
        <v>23</v>
      </c>
      <c r="J90" s="73" t="str">
        <f>IF(J10="","",J10)</f>
        <v>9. 7. 2019</v>
      </c>
      <c r="K90" s="41"/>
      <c r="L90" s="13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1"/>
      <c r="J91" s="41"/>
      <c r="K91" s="41"/>
      <c r="L91" s="13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E13</f>
        <v>Střední škola živnostenská Sokolov, přísp. org.</v>
      </c>
      <c r="G92" s="41"/>
      <c r="H92" s="41"/>
      <c r="I92" s="135" t="s">
        <v>33</v>
      </c>
      <c r="J92" s="37" t="str">
        <f>E19</f>
        <v>Kaláb Milan, Ing.</v>
      </c>
      <c r="K92" s="41"/>
      <c r="L92" s="132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31</v>
      </c>
      <c r="D93" s="41"/>
      <c r="E93" s="41"/>
      <c r="F93" s="28" t="str">
        <f>IF(E16="","",E16)</f>
        <v>Vyplň údaj</v>
      </c>
      <c r="G93" s="41"/>
      <c r="H93" s="41"/>
      <c r="I93" s="135" t="s">
        <v>38</v>
      </c>
      <c r="J93" s="37" t="str">
        <f>E22</f>
        <v>Ing. Václav PASTIRIK</v>
      </c>
      <c r="K93" s="41"/>
      <c r="L93" s="132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1"/>
      <c r="J94" s="41"/>
      <c r="K94" s="41"/>
      <c r="L94" s="132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4"/>
      <c r="B95" s="185"/>
      <c r="C95" s="186" t="s">
        <v>114</v>
      </c>
      <c r="D95" s="187" t="s">
        <v>62</v>
      </c>
      <c r="E95" s="187" t="s">
        <v>58</v>
      </c>
      <c r="F95" s="187" t="s">
        <v>59</v>
      </c>
      <c r="G95" s="187" t="s">
        <v>115</v>
      </c>
      <c r="H95" s="187" t="s">
        <v>116</v>
      </c>
      <c r="I95" s="188" t="s">
        <v>117</v>
      </c>
      <c r="J95" s="187" t="s">
        <v>88</v>
      </c>
      <c r="K95" s="189" t="s">
        <v>118</v>
      </c>
      <c r="L95" s="190"/>
      <c r="M95" s="93" t="s">
        <v>19</v>
      </c>
      <c r="N95" s="94" t="s">
        <v>47</v>
      </c>
      <c r="O95" s="94" t="s">
        <v>119</v>
      </c>
      <c r="P95" s="94" t="s">
        <v>120</v>
      </c>
      <c r="Q95" s="94" t="s">
        <v>121</v>
      </c>
      <c r="R95" s="94" t="s">
        <v>122</v>
      </c>
      <c r="S95" s="94" t="s">
        <v>123</v>
      </c>
      <c r="T95" s="95" t="s">
        <v>124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39"/>
      <c r="B96" s="40"/>
      <c r="C96" s="100" t="s">
        <v>125</v>
      </c>
      <c r="D96" s="41"/>
      <c r="E96" s="41"/>
      <c r="F96" s="41"/>
      <c r="G96" s="41"/>
      <c r="H96" s="41"/>
      <c r="I96" s="131"/>
      <c r="J96" s="191">
        <f>BK96</f>
        <v>0</v>
      </c>
      <c r="K96" s="41"/>
      <c r="L96" s="45"/>
      <c r="M96" s="96"/>
      <c r="N96" s="192"/>
      <c r="O96" s="97"/>
      <c r="P96" s="193">
        <f>P97+P292+P416</f>
        <v>0</v>
      </c>
      <c r="Q96" s="97"/>
      <c r="R96" s="193">
        <f>R97+R292+R416</f>
        <v>154.86838399999999</v>
      </c>
      <c r="S96" s="97"/>
      <c r="T96" s="194">
        <f>T97+T292+T416</f>
        <v>1634.0400916199999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76</v>
      </c>
      <c r="AU96" s="18" t="s">
        <v>89</v>
      </c>
      <c r="BK96" s="195">
        <f>BK97+BK292+BK416</f>
        <v>0</v>
      </c>
    </row>
    <row r="97" s="12" customFormat="1" ht="25.92" customHeight="1">
      <c r="A97" s="12"/>
      <c r="B97" s="196"/>
      <c r="C97" s="197"/>
      <c r="D97" s="198" t="s">
        <v>76</v>
      </c>
      <c r="E97" s="199" t="s">
        <v>126</v>
      </c>
      <c r="F97" s="199" t="s">
        <v>127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P98+P123+P257</f>
        <v>0</v>
      </c>
      <c r="Q97" s="204"/>
      <c r="R97" s="205">
        <f>R98+R123+R257</f>
        <v>154.86838399999999</v>
      </c>
      <c r="S97" s="204"/>
      <c r="T97" s="206">
        <f>T98+T123+T257</f>
        <v>1575.1073477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82</v>
      </c>
      <c r="AT97" s="208" t="s">
        <v>76</v>
      </c>
      <c r="AU97" s="208" t="s">
        <v>77</v>
      </c>
      <c r="AY97" s="207" t="s">
        <v>128</v>
      </c>
      <c r="BK97" s="209">
        <f>BK98+BK123+BK257</f>
        <v>0</v>
      </c>
    </row>
    <row r="98" s="12" customFormat="1" ht="22.8" customHeight="1">
      <c r="A98" s="12"/>
      <c r="B98" s="196"/>
      <c r="C98" s="197"/>
      <c r="D98" s="198" t="s">
        <v>76</v>
      </c>
      <c r="E98" s="210" t="s">
        <v>82</v>
      </c>
      <c r="F98" s="210" t="s">
        <v>129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SUM(P99:P122)</f>
        <v>0</v>
      </c>
      <c r="Q98" s="204"/>
      <c r="R98" s="205">
        <f>SUM(R99:R122)</f>
        <v>154.81999999999999</v>
      </c>
      <c r="S98" s="204"/>
      <c r="T98" s="206">
        <f>SUM(T99:T122)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76</v>
      </c>
      <c r="AU98" s="208" t="s">
        <v>82</v>
      </c>
      <c r="AY98" s="207" t="s">
        <v>128</v>
      </c>
      <c r="BK98" s="209">
        <f>SUM(BK99:BK122)</f>
        <v>0</v>
      </c>
    </row>
    <row r="99" s="2" customFormat="1" ht="24" customHeight="1">
      <c r="A99" s="39"/>
      <c r="B99" s="40"/>
      <c r="C99" s="212" t="s">
        <v>82</v>
      </c>
      <c r="D99" s="212" t="s">
        <v>130</v>
      </c>
      <c r="E99" s="213" t="s">
        <v>131</v>
      </c>
      <c r="F99" s="214" t="s">
        <v>132</v>
      </c>
      <c r="G99" s="215" t="s">
        <v>133</v>
      </c>
      <c r="H99" s="216">
        <v>77.409999999999997</v>
      </c>
      <c r="I99" s="217"/>
      <c r="J99" s="218">
        <f>ROUND(I99*H99,2)</f>
        <v>0</v>
      </c>
      <c r="K99" s="214" t="s">
        <v>134</v>
      </c>
      <c r="L99" s="45"/>
      <c r="M99" s="219" t="s">
        <v>19</v>
      </c>
      <c r="N99" s="220" t="s">
        <v>48</v>
      </c>
      <c r="O99" s="8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135</v>
      </c>
      <c r="AT99" s="223" t="s">
        <v>130</v>
      </c>
      <c r="AU99" s="223" t="s">
        <v>84</v>
      </c>
      <c r="AY99" s="18" t="s">
        <v>128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82</v>
      </c>
      <c r="BK99" s="224">
        <f>ROUND(I99*H99,2)</f>
        <v>0</v>
      </c>
      <c r="BL99" s="18" t="s">
        <v>135</v>
      </c>
      <c r="BM99" s="223" t="s">
        <v>136</v>
      </c>
    </row>
    <row r="100" s="2" customFormat="1">
      <c r="A100" s="39"/>
      <c r="B100" s="40"/>
      <c r="C100" s="41"/>
      <c r="D100" s="225" t="s">
        <v>137</v>
      </c>
      <c r="E100" s="41"/>
      <c r="F100" s="226" t="s">
        <v>138</v>
      </c>
      <c r="G100" s="41"/>
      <c r="H100" s="41"/>
      <c r="I100" s="131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137</v>
      </c>
      <c r="AU100" s="18" t="s">
        <v>84</v>
      </c>
    </row>
    <row r="101" s="2" customFormat="1">
      <c r="A101" s="39"/>
      <c r="B101" s="40"/>
      <c r="C101" s="41"/>
      <c r="D101" s="225" t="s">
        <v>139</v>
      </c>
      <c r="E101" s="41"/>
      <c r="F101" s="226" t="s">
        <v>140</v>
      </c>
      <c r="G101" s="41"/>
      <c r="H101" s="41"/>
      <c r="I101" s="131"/>
      <c r="J101" s="41"/>
      <c r="K101" s="41"/>
      <c r="L101" s="45"/>
      <c r="M101" s="227"/>
      <c r="N101" s="22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139</v>
      </c>
      <c r="AU101" s="18" t="s">
        <v>84</v>
      </c>
    </row>
    <row r="102" s="13" customFormat="1">
      <c r="A102" s="13"/>
      <c r="B102" s="229"/>
      <c r="C102" s="230"/>
      <c r="D102" s="225" t="s">
        <v>141</v>
      </c>
      <c r="E102" s="231" t="s">
        <v>19</v>
      </c>
      <c r="F102" s="232" t="s">
        <v>142</v>
      </c>
      <c r="G102" s="230"/>
      <c r="H102" s="231" t="s">
        <v>19</v>
      </c>
      <c r="I102" s="233"/>
      <c r="J102" s="230"/>
      <c r="K102" s="230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141</v>
      </c>
      <c r="AU102" s="238" t="s">
        <v>84</v>
      </c>
      <c r="AV102" s="13" t="s">
        <v>82</v>
      </c>
      <c r="AW102" s="13" t="s">
        <v>37</v>
      </c>
      <c r="AX102" s="13" t="s">
        <v>77</v>
      </c>
      <c r="AY102" s="238" t="s">
        <v>128</v>
      </c>
    </row>
    <row r="103" s="14" customFormat="1">
      <c r="A103" s="14"/>
      <c r="B103" s="239"/>
      <c r="C103" s="240"/>
      <c r="D103" s="225" t="s">
        <v>141</v>
      </c>
      <c r="E103" s="241" t="s">
        <v>19</v>
      </c>
      <c r="F103" s="242" t="s">
        <v>143</v>
      </c>
      <c r="G103" s="240"/>
      <c r="H103" s="243">
        <v>77.409999999999997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141</v>
      </c>
      <c r="AU103" s="249" t="s">
        <v>84</v>
      </c>
      <c r="AV103" s="14" t="s">
        <v>84</v>
      </c>
      <c r="AW103" s="14" t="s">
        <v>37</v>
      </c>
      <c r="AX103" s="14" t="s">
        <v>82</v>
      </c>
      <c r="AY103" s="249" t="s">
        <v>128</v>
      </c>
    </row>
    <row r="104" s="2" customFormat="1" ht="24" customHeight="1">
      <c r="A104" s="39"/>
      <c r="B104" s="40"/>
      <c r="C104" s="212" t="s">
        <v>84</v>
      </c>
      <c r="D104" s="212" t="s">
        <v>130</v>
      </c>
      <c r="E104" s="213" t="s">
        <v>144</v>
      </c>
      <c r="F104" s="214" t="s">
        <v>145</v>
      </c>
      <c r="G104" s="215" t="s">
        <v>133</v>
      </c>
      <c r="H104" s="216">
        <v>77.409999999999997</v>
      </c>
      <c r="I104" s="217"/>
      <c r="J104" s="218">
        <f>ROUND(I104*H104,2)</f>
        <v>0</v>
      </c>
      <c r="K104" s="214" t="s">
        <v>134</v>
      </c>
      <c r="L104" s="45"/>
      <c r="M104" s="219" t="s">
        <v>19</v>
      </c>
      <c r="N104" s="220" t="s">
        <v>48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135</v>
      </c>
      <c r="AT104" s="223" t="s">
        <v>130</v>
      </c>
      <c r="AU104" s="223" t="s">
        <v>84</v>
      </c>
      <c r="AY104" s="18" t="s">
        <v>128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82</v>
      </c>
      <c r="BK104" s="224">
        <f>ROUND(I104*H104,2)</f>
        <v>0</v>
      </c>
      <c r="BL104" s="18" t="s">
        <v>135</v>
      </c>
      <c r="BM104" s="223" t="s">
        <v>146</v>
      </c>
    </row>
    <row r="105" s="2" customFormat="1">
      <c r="A105" s="39"/>
      <c r="B105" s="40"/>
      <c r="C105" s="41"/>
      <c r="D105" s="225" t="s">
        <v>137</v>
      </c>
      <c r="E105" s="41"/>
      <c r="F105" s="226" t="s">
        <v>147</v>
      </c>
      <c r="G105" s="41"/>
      <c r="H105" s="41"/>
      <c r="I105" s="131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137</v>
      </c>
      <c r="AU105" s="18" t="s">
        <v>84</v>
      </c>
    </row>
    <row r="106" s="2" customFormat="1">
      <c r="A106" s="39"/>
      <c r="B106" s="40"/>
      <c r="C106" s="41"/>
      <c r="D106" s="225" t="s">
        <v>139</v>
      </c>
      <c r="E106" s="41"/>
      <c r="F106" s="226" t="s">
        <v>140</v>
      </c>
      <c r="G106" s="41"/>
      <c r="H106" s="41"/>
      <c r="I106" s="131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139</v>
      </c>
      <c r="AU106" s="18" t="s">
        <v>84</v>
      </c>
    </row>
    <row r="107" s="2" customFormat="1" ht="24" customHeight="1">
      <c r="A107" s="39"/>
      <c r="B107" s="40"/>
      <c r="C107" s="212" t="s">
        <v>148</v>
      </c>
      <c r="D107" s="212" t="s">
        <v>130</v>
      </c>
      <c r="E107" s="213" t="s">
        <v>149</v>
      </c>
      <c r="F107" s="214" t="s">
        <v>150</v>
      </c>
      <c r="G107" s="215" t="s">
        <v>133</v>
      </c>
      <c r="H107" s="216">
        <v>774.10000000000002</v>
      </c>
      <c r="I107" s="217"/>
      <c r="J107" s="218">
        <f>ROUND(I107*H107,2)</f>
        <v>0</v>
      </c>
      <c r="K107" s="214" t="s">
        <v>134</v>
      </c>
      <c r="L107" s="45"/>
      <c r="M107" s="219" t="s">
        <v>19</v>
      </c>
      <c r="N107" s="220" t="s">
        <v>48</v>
      </c>
      <c r="O107" s="85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3" t="s">
        <v>135</v>
      </c>
      <c r="AT107" s="223" t="s">
        <v>130</v>
      </c>
      <c r="AU107" s="223" t="s">
        <v>84</v>
      </c>
      <c r="AY107" s="18" t="s">
        <v>128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82</v>
      </c>
      <c r="BK107" s="224">
        <f>ROUND(I107*H107,2)</f>
        <v>0</v>
      </c>
      <c r="BL107" s="18" t="s">
        <v>135</v>
      </c>
      <c r="BM107" s="223" t="s">
        <v>151</v>
      </c>
    </row>
    <row r="108" s="2" customFormat="1">
      <c r="A108" s="39"/>
      <c r="B108" s="40"/>
      <c r="C108" s="41"/>
      <c r="D108" s="225" t="s">
        <v>137</v>
      </c>
      <c r="E108" s="41"/>
      <c r="F108" s="226" t="s">
        <v>152</v>
      </c>
      <c r="G108" s="41"/>
      <c r="H108" s="41"/>
      <c r="I108" s="131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137</v>
      </c>
      <c r="AU108" s="18" t="s">
        <v>84</v>
      </c>
    </row>
    <row r="109" s="2" customFormat="1">
      <c r="A109" s="39"/>
      <c r="B109" s="40"/>
      <c r="C109" s="41"/>
      <c r="D109" s="225" t="s">
        <v>139</v>
      </c>
      <c r="E109" s="41"/>
      <c r="F109" s="226" t="s">
        <v>140</v>
      </c>
      <c r="G109" s="41"/>
      <c r="H109" s="41"/>
      <c r="I109" s="131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139</v>
      </c>
      <c r="AU109" s="18" t="s">
        <v>84</v>
      </c>
    </row>
    <row r="110" s="14" customFormat="1">
      <c r="A110" s="14"/>
      <c r="B110" s="239"/>
      <c r="C110" s="240"/>
      <c r="D110" s="225" t="s">
        <v>141</v>
      </c>
      <c r="E110" s="240"/>
      <c r="F110" s="242" t="s">
        <v>153</v>
      </c>
      <c r="G110" s="240"/>
      <c r="H110" s="243">
        <v>774.10000000000002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9" t="s">
        <v>141</v>
      </c>
      <c r="AU110" s="249" t="s">
        <v>84</v>
      </c>
      <c r="AV110" s="14" t="s">
        <v>84</v>
      </c>
      <c r="AW110" s="14" t="s">
        <v>4</v>
      </c>
      <c r="AX110" s="14" t="s">
        <v>82</v>
      </c>
      <c r="AY110" s="249" t="s">
        <v>128</v>
      </c>
    </row>
    <row r="111" s="2" customFormat="1" ht="24" customHeight="1">
      <c r="A111" s="39"/>
      <c r="B111" s="40"/>
      <c r="C111" s="212" t="s">
        <v>135</v>
      </c>
      <c r="D111" s="212" t="s">
        <v>130</v>
      </c>
      <c r="E111" s="213" t="s">
        <v>154</v>
      </c>
      <c r="F111" s="214" t="s">
        <v>155</v>
      </c>
      <c r="G111" s="215" t="s">
        <v>133</v>
      </c>
      <c r="H111" s="216">
        <v>77.409999999999997</v>
      </c>
      <c r="I111" s="217"/>
      <c r="J111" s="218">
        <f>ROUND(I111*H111,2)</f>
        <v>0</v>
      </c>
      <c r="K111" s="214" t="s">
        <v>134</v>
      </c>
      <c r="L111" s="45"/>
      <c r="M111" s="219" t="s">
        <v>19</v>
      </c>
      <c r="N111" s="220" t="s">
        <v>48</v>
      </c>
      <c r="O111" s="8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3" t="s">
        <v>135</v>
      </c>
      <c r="AT111" s="223" t="s">
        <v>130</v>
      </c>
      <c r="AU111" s="223" t="s">
        <v>84</v>
      </c>
      <c r="AY111" s="18" t="s">
        <v>128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82</v>
      </c>
      <c r="BK111" s="224">
        <f>ROUND(I111*H111,2)</f>
        <v>0</v>
      </c>
      <c r="BL111" s="18" t="s">
        <v>135</v>
      </c>
      <c r="BM111" s="223" t="s">
        <v>156</v>
      </c>
    </row>
    <row r="112" s="2" customFormat="1">
      <c r="A112" s="39"/>
      <c r="B112" s="40"/>
      <c r="C112" s="41"/>
      <c r="D112" s="225" t="s">
        <v>137</v>
      </c>
      <c r="E112" s="41"/>
      <c r="F112" s="226" t="s">
        <v>157</v>
      </c>
      <c r="G112" s="41"/>
      <c r="H112" s="41"/>
      <c r="I112" s="131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137</v>
      </c>
      <c r="AU112" s="18" t="s">
        <v>84</v>
      </c>
    </row>
    <row r="113" s="2" customFormat="1">
      <c r="A113" s="39"/>
      <c r="B113" s="40"/>
      <c r="C113" s="41"/>
      <c r="D113" s="225" t="s">
        <v>139</v>
      </c>
      <c r="E113" s="41"/>
      <c r="F113" s="226" t="s">
        <v>140</v>
      </c>
      <c r="G113" s="41"/>
      <c r="H113" s="41"/>
      <c r="I113" s="131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139</v>
      </c>
      <c r="AU113" s="18" t="s">
        <v>84</v>
      </c>
    </row>
    <row r="114" s="2" customFormat="1" ht="16.5" customHeight="1">
      <c r="A114" s="39"/>
      <c r="B114" s="40"/>
      <c r="C114" s="250" t="s">
        <v>158</v>
      </c>
      <c r="D114" s="250" t="s">
        <v>159</v>
      </c>
      <c r="E114" s="251" t="s">
        <v>160</v>
      </c>
      <c r="F114" s="252" t="s">
        <v>161</v>
      </c>
      <c r="G114" s="253" t="s">
        <v>162</v>
      </c>
      <c r="H114" s="254">
        <v>154.81999999999999</v>
      </c>
      <c r="I114" s="255"/>
      <c r="J114" s="256">
        <f>ROUND(I114*H114,2)</f>
        <v>0</v>
      </c>
      <c r="K114" s="252" t="s">
        <v>134</v>
      </c>
      <c r="L114" s="257"/>
      <c r="M114" s="258" t="s">
        <v>19</v>
      </c>
      <c r="N114" s="259" t="s">
        <v>48</v>
      </c>
      <c r="O114" s="85"/>
      <c r="P114" s="221">
        <f>O114*H114</f>
        <v>0</v>
      </c>
      <c r="Q114" s="221">
        <v>1</v>
      </c>
      <c r="R114" s="221">
        <f>Q114*H114</f>
        <v>154.81999999999999</v>
      </c>
      <c r="S114" s="221">
        <v>0</v>
      </c>
      <c r="T114" s="222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3" t="s">
        <v>163</v>
      </c>
      <c r="AT114" s="223" t="s">
        <v>159</v>
      </c>
      <c r="AU114" s="223" t="s">
        <v>84</v>
      </c>
      <c r="AY114" s="18" t="s">
        <v>128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82</v>
      </c>
      <c r="BK114" s="224">
        <f>ROUND(I114*H114,2)</f>
        <v>0</v>
      </c>
      <c r="BL114" s="18" t="s">
        <v>135</v>
      </c>
      <c r="BM114" s="223" t="s">
        <v>164</v>
      </c>
    </row>
    <row r="115" s="2" customFormat="1">
      <c r="A115" s="39"/>
      <c r="B115" s="40"/>
      <c r="C115" s="41"/>
      <c r="D115" s="225" t="s">
        <v>139</v>
      </c>
      <c r="E115" s="41"/>
      <c r="F115" s="226" t="s">
        <v>140</v>
      </c>
      <c r="G115" s="41"/>
      <c r="H115" s="41"/>
      <c r="I115" s="131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139</v>
      </c>
      <c r="AU115" s="18" t="s">
        <v>84</v>
      </c>
    </row>
    <row r="116" s="13" customFormat="1">
      <c r="A116" s="13"/>
      <c r="B116" s="229"/>
      <c r="C116" s="230"/>
      <c r="D116" s="225" t="s">
        <v>141</v>
      </c>
      <c r="E116" s="231" t="s">
        <v>19</v>
      </c>
      <c r="F116" s="232" t="s">
        <v>165</v>
      </c>
      <c r="G116" s="230"/>
      <c r="H116" s="231" t="s">
        <v>19</v>
      </c>
      <c r="I116" s="233"/>
      <c r="J116" s="230"/>
      <c r="K116" s="230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141</v>
      </c>
      <c r="AU116" s="238" t="s">
        <v>84</v>
      </c>
      <c r="AV116" s="13" t="s">
        <v>82</v>
      </c>
      <c r="AW116" s="13" t="s">
        <v>37</v>
      </c>
      <c r="AX116" s="13" t="s">
        <v>77</v>
      </c>
      <c r="AY116" s="238" t="s">
        <v>128</v>
      </c>
    </row>
    <row r="117" s="14" customFormat="1">
      <c r="A117" s="14"/>
      <c r="B117" s="239"/>
      <c r="C117" s="240"/>
      <c r="D117" s="225" t="s">
        <v>141</v>
      </c>
      <c r="E117" s="241" t="s">
        <v>19</v>
      </c>
      <c r="F117" s="242" t="s">
        <v>166</v>
      </c>
      <c r="G117" s="240"/>
      <c r="H117" s="243">
        <v>154.81999999999999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141</v>
      </c>
      <c r="AU117" s="249" t="s">
        <v>84</v>
      </c>
      <c r="AV117" s="14" t="s">
        <v>84</v>
      </c>
      <c r="AW117" s="14" t="s">
        <v>37</v>
      </c>
      <c r="AX117" s="14" t="s">
        <v>82</v>
      </c>
      <c r="AY117" s="249" t="s">
        <v>128</v>
      </c>
    </row>
    <row r="118" s="2" customFormat="1" ht="24" customHeight="1">
      <c r="A118" s="39"/>
      <c r="B118" s="40"/>
      <c r="C118" s="212" t="s">
        <v>167</v>
      </c>
      <c r="D118" s="212" t="s">
        <v>130</v>
      </c>
      <c r="E118" s="213" t="s">
        <v>168</v>
      </c>
      <c r="F118" s="214" t="s">
        <v>169</v>
      </c>
      <c r="G118" s="215" t="s">
        <v>170</v>
      </c>
      <c r="H118" s="216">
        <v>1500</v>
      </c>
      <c r="I118" s="217"/>
      <c r="J118" s="218">
        <f>ROUND(I118*H118,2)</f>
        <v>0</v>
      </c>
      <c r="K118" s="214" t="s">
        <v>134</v>
      </c>
      <c r="L118" s="45"/>
      <c r="M118" s="219" t="s">
        <v>19</v>
      </c>
      <c r="N118" s="220" t="s">
        <v>48</v>
      </c>
      <c r="O118" s="85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135</v>
      </c>
      <c r="AT118" s="223" t="s">
        <v>130</v>
      </c>
      <c r="AU118" s="223" t="s">
        <v>84</v>
      </c>
      <c r="AY118" s="18" t="s">
        <v>128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82</v>
      </c>
      <c r="BK118" s="224">
        <f>ROUND(I118*H118,2)</f>
        <v>0</v>
      </c>
      <c r="BL118" s="18" t="s">
        <v>135</v>
      </c>
      <c r="BM118" s="223" t="s">
        <v>171</v>
      </c>
    </row>
    <row r="119" s="2" customFormat="1">
      <c r="A119" s="39"/>
      <c r="B119" s="40"/>
      <c r="C119" s="41"/>
      <c r="D119" s="225" t="s">
        <v>137</v>
      </c>
      <c r="E119" s="41"/>
      <c r="F119" s="226" t="s">
        <v>172</v>
      </c>
      <c r="G119" s="41"/>
      <c r="H119" s="41"/>
      <c r="I119" s="131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137</v>
      </c>
      <c r="AU119" s="18" t="s">
        <v>84</v>
      </c>
    </row>
    <row r="120" s="2" customFormat="1">
      <c r="A120" s="39"/>
      <c r="B120" s="40"/>
      <c r="C120" s="41"/>
      <c r="D120" s="225" t="s">
        <v>139</v>
      </c>
      <c r="E120" s="41"/>
      <c r="F120" s="226" t="s">
        <v>140</v>
      </c>
      <c r="G120" s="41"/>
      <c r="H120" s="41"/>
      <c r="I120" s="131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84</v>
      </c>
    </row>
    <row r="121" s="13" customFormat="1">
      <c r="A121" s="13"/>
      <c r="B121" s="229"/>
      <c r="C121" s="230"/>
      <c r="D121" s="225" t="s">
        <v>141</v>
      </c>
      <c r="E121" s="231" t="s">
        <v>19</v>
      </c>
      <c r="F121" s="232" t="s">
        <v>173</v>
      </c>
      <c r="G121" s="230"/>
      <c r="H121" s="231" t="s">
        <v>19</v>
      </c>
      <c r="I121" s="233"/>
      <c r="J121" s="230"/>
      <c r="K121" s="230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141</v>
      </c>
      <c r="AU121" s="238" t="s">
        <v>84</v>
      </c>
      <c r="AV121" s="13" t="s">
        <v>82</v>
      </c>
      <c r="AW121" s="13" t="s">
        <v>37</v>
      </c>
      <c r="AX121" s="13" t="s">
        <v>77</v>
      </c>
      <c r="AY121" s="238" t="s">
        <v>128</v>
      </c>
    </row>
    <row r="122" s="14" customFormat="1">
      <c r="A122" s="14"/>
      <c r="B122" s="239"/>
      <c r="C122" s="240"/>
      <c r="D122" s="225" t="s">
        <v>141</v>
      </c>
      <c r="E122" s="241" t="s">
        <v>19</v>
      </c>
      <c r="F122" s="242" t="s">
        <v>174</v>
      </c>
      <c r="G122" s="240"/>
      <c r="H122" s="243">
        <v>1500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141</v>
      </c>
      <c r="AU122" s="249" t="s">
        <v>84</v>
      </c>
      <c r="AV122" s="14" t="s">
        <v>84</v>
      </c>
      <c r="AW122" s="14" t="s">
        <v>37</v>
      </c>
      <c r="AX122" s="14" t="s">
        <v>82</v>
      </c>
      <c r="AY122" s="249" t="s">
        <v>128</v>
      </c>
    </row>
    <row r="123" s="12" customFormat="1" ht="22.8" customHeight="1">
      <c r="A123" s="12"/>
      <c r="B123" s="196"/>
      <c r="C123" s="197"/>
      <c r="D123" s="198" t="s">
        <v>76</v>
      </c>
      <c r="E123" s="210" t="s">
        <v>175</v>
      </c>
      <c r="F123" s="210" t="s">
        <v>176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SUM(P124:P256)</f>
        <v>0</v>
      </c>
      <c r="Q123" s="204"/>
      <c r="R123" s="205">
        <f>SUM(R124:R256)</f>
        <v>0.048384000000000003</v>
      </c>
      <c r="S123" s="204"/>
      <c r="T123" s="206">
        <f>SUM(T124:T256)</f>
        <v>1575.1073477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82</v>
      </c>
      <c r="AT123" s="208" t="s">
        <v>76</v>
      </c>
      <c r="AU123" s="208" t="s">
        <v>82</v>
      </c>
      <c r="AY123" s="207" t="s">
        <v>128</v>
      </c>
      <c r="BK123" s="209">
        <f>SUM(BK124:BK256)</f>
        <v>0</v>
      </c>
    </row>
    <row r="124" s="2" customFormat="1" ht="24" customHeight="1">
      <c r="A124" s="39"/>
      <c r="B124" s="40"/>
      <c r="C124" s="212" t="s">
        <v>177</v>
      </c>
      <c r="D124" s="212" t="s">
        <v>130</v>
      </c>
      <c r="E124" s="213" t="s">
        <v>178</v>
      </c>
      <c r="F124" s="214" t="s">
        <v>179</v>
      </c>
      <c r="G124" s="215" t="s">
        <v>170</v>
      </c>
      <c r="H124" s="216">
        <v>230.40000000000001</v>
      </c>
      <c r="I124" s="217"/>
      <c r="J124" s="218">
        <f>ROUND(I124*H124,2)</f>
        <v>0</v>
      </c>
      <c r="K124" s="214" t="s">
        <v>134</v>
      </c>
      <c r="L124" s="45"/>
      <c r="M124" s="219" t="s">
        <v>19</v>
      </c>
      <c r="N124" s="220" t="s">
        <v>48</v>
      </c>
      <c r="O124" s="85"/>
      <c r="P124" s="221">
        <f>O124*H124</f>
        <v>0</v>
      </c>
      <c r="Q124" s="221">
        <v>0.00021000000000000001</v>
      </c>
      <c r="R124" s="221">
        <f>Q124*H124</f>
        <v>0.048384000000000003</v>
      </c>
      <c r="S124" s="221">
        <v>0</v>
      </c>
      <c r="T124" s="22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3" t="s">
        <v>135</v>
      </c>
      <c r="AT124" s="223" t="s">
        <v>130</v>
      </c>
      <c r="AU124" s="223" t="s">
        <v>84</v>
      </c>
      <c r="AY124" s="18" t="s">
        <v>128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82</v>
      </c>
      <c r="BK124" s="224">
        <f>ROUND(I124*H124,2)</f>
        <v>0</v>
      </c>
      <c r="BL124" s="18" t="s">
        <v>135</v>
      </c>
      <c r="BM124" s="223" t="s">
        <v>180</v>
      </c>
    </row>
    <row r="125" s="2" customFormat="1">
      <c r="A125" s="39"/>
      <c r="B125" s="40"/>
      <c r="C125" s="41"/>
      <c r="D125" s="225" t="s">
        <v>137</v>
      </c>
      <c r="E125" s="41"/>
      <c r="F125" s="226" t="s">
        <v>181</v>
      </c>
      <c r="G125" s="41"/>
      <c r="H125" s="41"/>
      <c r="I125" s="131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137</v>
      </c>
      <c r="AU125" s="18" t="s">
        <v>84</v>
      </c>
    </row>
    <row r="126" s="13" customFormat="1">
      <c r="A126" s="13"/>
      <c r="B126" s="229"/>
      <c r="C126" s="230"/>
      <c r="D126" s="225" t="s">
        <v>141</v>
      </c>
      <c r="E126" s="231" t="s">
        <v>19</v>
      </c>
      <c r="F126" s="232" t="s">
        <v>182</v>
      </c>
      <c r="G126" s="230"/>
      <c r="H126" s="231" t="s">
        <v>19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141</v>
      </c>
      <c r="AU126" s="238" t="s">
        <v>84</v>
      </c>
      <c r="AV126" s="13" t="s">
        <v>82</v>
      </c>
      <c r="AW126" s="13" t="s">
        <v>37</v>
      </c>
      <c r="AX126" s="13" t="s">
        <v>77</v>
      </c>
      <c r="AY126" s="238" t="s">
        <v>128</v>
      </c>
    </row>
    <row r="127" s="14" customFormat="1">
      <c r="A127" s="14"/>
      <c r="B127" s="239"/>
      <c r="C127" s="240"/>
      <c r="D127" s="225" t="s">
        <v>141</v>
      </c>
      <c r="E127" s="241" t="s">
        <v>19</v>
      </c>
      <c r="F127" s="242" t="s">
        <v>183</v>
      </c>
      <c r="G127" s="240"/>
      <c r="H127" s="243">
        <v>230.40000000000001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141</v>
      </c>
      <c r="AU127" s="249" t="s">
        <v>84</v>
      </c>
      <c r="AV127" s="14" t="s">
        <v>84</v>
      </c>
      <c r="AW127" s="14" t="s">
        <v>37</v>
      </c>
      <c r="AX127" s="14" t="s">
        <v>82</v>
      </c>
      <c r="AY127" s="249" t="s">
        <v>128</v>
      </c>
    </row>
    <row r="128" s="2" customFormat="1" ht="16.5" customHeight="1">
      <c r="A128" s="39"/>
      <c r="B128" s="40"/>
      <c r="C128" s="212" t="s">
        <v>163</v>
      </c>
      <c r="D128" s="212" t="s">
        <v>130</v>
      </c>
      <c r="E128" s="213" t="s">
        <v>184</v>
      </c>
      <c r="F128" s="214" t="s">
        <v>185</v>
      </c>
      <c r="G128" s="215" t="s">
        <v>133</v>
      </c>
      <c r="H128" s="216">
        <v>77.409999999999997</v>
      </c>
      <c r="I128" s="217"/>
      <c r="J128" s="218">
        <f>ROUND(I128*H128,2)</f>
        <v>0</v>
      </c>
      <c r="K128" s="214" t="s">
        <v>134</v>
      </c>
      <c r="L128" s="45"/>
      <c r="M128" s="219" t="s">
        <v>19</v>
      </c>
      <c r="N128" s="220" t="s">
        <v>48</v>
      </c>
      <c r="O128" s="85"/>
      <c r="P128" s="221">
        <f>O128*H128</f>
        <v>0</v>
      </c>
      <c r="Q128" s="221">
        <v>0</v>
      </c>
      <c r="R128" s="221">
        <f>Q128*H128</f>
        <v>0</v>
      </c>
      <c r="S128" s="221">
        <v>2</v>
      </c>
      <c r="T128" s="222">
        <f>S128*H128</f>
        <v>154.81999999999999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3" t="s">
        <v>135</v>
      </c>
      <c r="AT128" s="223" t="s">
        <v>130</v>
      </c>
      <c r="AU128" s="223" t="s">
        <v>84</v>
      </c>
      <c r="AY128" s="18" t="s">
        <v>128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82</v>
      </c>
      <c r="BK128" s="224">
        <f>ROUND(I128*H128,2)</f>
        <v>0</v>
      </c>
      <c r="BL128" s="18" t="s">
        <v>135</v>
      </c>
      <c r="BM128" s="223" t="s">
        <v>186</v>
      </c>
    </row>
    <row r="129" s="2" customFormat="1">
      <c r="A129" s="39"/>
      <c r="B129" s="40"/>
      <c r="C129" s="41"/>
      <c r="D129" s="225" t="s">
        <v>139</v>
      </c>
      <c r="E129" s="41"/>
      <c r="F129" s="226" t="s">
        <v>187</v>
      </c>
      <c r="G129" s="41"/>
      <c r="H129" s="41"/>
      <c r="I129" s="131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139</v>
      </c>
      <c r="AU129" s="18" t="s">
        <v>84</v>
      </c>
    </row>
    <row r="130" s="13" customFormat="1">
      <c r="A130" s="13"/>
      <c r="B130" s="229"/>
      <c r="C130" s="230"/>
      <c r="D130" s="225" t="s">
        <v>141</v>
      </c>
      <c r="E130" s="231" t="s">
        <v>19</v>
      </c>
      <c r="F130" s="232" t="s">
        <v>142</v>
      </c>
      <c r="G130" s="230"/>
      <c r="H130" s="231" t="s">
        <v>19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141</v>
      </c>
      <c r="AU130" s="238" t="s">
        <v>84</v>
      </c>
      <c r="AV130" s="13" t="s">
        <v>82</v>
      </c>
      <c r="AW130" s="13" t="s">
        <v>37</v>
      </c>
      <c r="AX130" s="13" t="s">
        <v>77</v>
      </c>
      <c r="AY130" s="238" t="s">
        <v>128</v>
      </c>
    </row>
    <row r="131" s="13" customFormat="1">
      <c r="A131" s="13"/>
      <c r="B131" s="229"/>
      <c r="C131" s="230"/>
      <c r="D131" s="225" t="s">
        <v>141</v>
      </c>
      <c r="E131" s="231" t="s">
        <v>19</v>
      </c>
      <c r="F131" s="232" t="s">
        <v>188</v>
      </c>
      <c r="G131" s="230"/>
      <c r="H131" s="231" t="s">
        <v>19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141</v>
      </c>
      <c r="AU131" s="238" t="s">
        <v>84</v>
      </c>
      <c r="AV131" s="13" t="s">
        <v>82</v>
      </c>
      <c r="AW131" s="13" t="s">
        <v>37</v>
      </c>
      <c r="AX131" s="13" t="s">
        <v>77</v>
      </c>
      <c r="AY131" s="238" t="s">
        <v>128</v>
      </c>
    </row>
    <row r="132" s="14" customFormat="1">
      <c r="A132" s="14"/>
      <c r="B132" s="239"/>
      <c r="C132" s="240"/>
      <c r="D132" s="225" t="s">
        <v>141</v>
      </c>
      <c r="E132" s="241" t="s">
        <v>19</v>
      </c>
      <c r="F132" s="242" t="s">
        <v>189</v>
      </c>
      <c r="G132" s="240"/>
      <c r="H132" s="243">
        <v>35.079999999999998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141</v>
      </c>
      <c r="AU132" s="249" t="s">
        <v>84</v>
      </c>
      <c r="AV132" s="14" t="s">
        <v>84</v>
      </c>
      <c r="AW132" s="14" t="s">
        <v>37</v>
      </c>
      <c r="AX132" s="14" t="s">
        <v>77</v>
      </c>
      <c r="AY132" s="249" t="s">
        <v>128</v>
      </c>
    </row>
    <row r="133" s="13" customFormat="1">
      <c r="A133" s="13"/>
      <c r="B133" s="229"/>
      <c r="C133" s="230"/>
      <c r="D133" s="225" t="s">
        <v>141</v>
      </c>
      <c r="E133" s="231" t="s">
        <v>19</v>
      </c>
      <c r="F133" s="232" t="s">
        <v>190</v>
      </c>
      <c r="G133" s="230"/>
      <c r="H133" s="231" t="s">
        <v>19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141</v>
      </c>
      <c r="AU133" s="238" t="s">
        <v>84</v>
      </c>
      <c r="AV133" s="13" t="s">
        <v>82</v>
      </c>
      <c r="AW133" s="13" t="s">
        <v>37</v>
      </c>
      <c r="AX133" s="13" t="s">
        <v>77</v>
      </c>
      <c r="AY133" s="238" t="s">
        <v>128</v>
      </c>
    </row>
    <row r="134" s="14" customFormat="1">
      <c r="A134" s="14"/>
      <c r="B134" s="239"/>
      <c r="C134" s="240"/>
      <c r="D134" s="225" t="s">
        <v>141</v>
      </c>
      <c r="E134" s="241" t="s">
        <v>19</v>
      </c>
      <c r="F134" s="242" t="s">
        <v>191</v>
      </c>
      <c r="G134" s="240"/>
      <c r="H134" s="243">
        <v>12.57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141</v>
      </c>
      <c r="AU134" s="249" t="s">
        <v>84</v>
      </c>
      <c r="AV134" s="14" t="s">
        <v>84</v>
      </c>
      <c r="AW134" s="14" t="s">
        <v>37</v>
      </c>
      <c r="AX134" s="14" t="s">
        <v>77</v>
      </c>
      <c r="AY134" s="249" t="s">
        <v>128</v>
      </c>
    </row>
    <row r="135" s="13" customFormat="1">
      <c r="A135" s="13"/>
      <c r="B135" s="229"/>
      <c r="C135" s="230"/>
      <c r="D135" s="225" t="s">
        <v>141</v>
      </c>
      <c r="E135" s="231" t="s">
        <v>19</v>
      </c>
      <c r="F135" s="232" t="s">
        <v>192</v>
      </c>
      <c r="G135" s="230"/>
      <c r="H135" s="231" t="s">
        <v>19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141</v>
      </c>
      <c r="AU135" s="238" t="s">
        <v>84</v>
      </c>
      <c r="AV135" s="13" t="s">
        <v>82</v>
      </c>
      <c r="AW135" s="13" t="s">
        <v>37</v>
      </c>
      <c r="AX135" s="13" t="s">
        <v>77</v>
      </c>
      <c r="AY135" s="238" t="s">
        <v>128</v>
      </c>
    </row>
    <row r="136" s="14" customFormat="1">
      <c r="A136" s="14"/>
      <c r="B136" s="239"/>
      <c r="C136" s="240"/>
      <c r="D136" s="225" t="s">
        <v>141</v>
      </c>
      <c r="E136" s="241" t="s">
        <v>19</v>
      </c>
      <c r="F136" s="242" t="s">
        <v>193</v>
      </c>
      <c r="G136" s="240"/>
      <c r="H136" s="243">
        <v>1.27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141</v>
      </c>
      <c r="AU136" s="249" t="s">
        <v>84</v>
      </c>
      <c r="AV136" s="14" t="s">
        <v>84</v>
      </c>
      <c r="AW136" s="14" t="s">
        <v>37</v>
      </c>
      <c r="AX136" s="14" t="s">
        <v>77</v>
      </c>
      <c r="AY136" s="249" t="s">
        <v>128</v>
      </c>
    </row>
    <row r="137" s="13" customFormat="1">
      <c r="A137" s="13"/>
      <c r="B137" s="229"/>
      <c r="C137" s="230"/>
      <c r="D137" s="225" t="s">
        <v>141</v>
      </c>
      <c r="E137" s="231" t="s">
        <v>19</v>
      </c>
      <c r="F137" s="232" t="s">
        <v>194</v>
      </c>
      <c r="G137" s="230"/>
      <c r="H137" s="231" t="s">
        <v>19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141</v>
      </c>
      <c r="AU137" s="238" t="s">
        <v>84</v>
      </c>
      <c r="AV137" s="13" t="s">
        <v>82</v>
      </c>
      <c r="AW137" s="13" t="s">
        <v>37</v>
      </c>
      <c r="AX137" s="13" t="s">
        <v>77</v>
      </c>
      <c r="AY137" s="238" t="s">
        <v>128</v>
      </c>
    </row>
    <row r="138" s="14" customFormat="1">
      <c r="A138" s="14"/>
      <c r="B138" s="239"/>
      <c r="C138" s="240"/>
      <c r="D138" s="225" t="s">
        <v>141</v>
      </c>
      <c r="E138" s="241" t="s">
        <v>19</v>
      </c>
      <c r="F138" s="242" t="s">
        <v>195</v>
      </c>
      <c r="G138" s="240"/>
      <c r="H138" s="243">
        <v>8.3800000000000008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141</v>
      </c>
      <c r="AU138" s="249" t="s">
        <v>84</v>
      </c>
      <c r="AV138" s="14" t="s">
        <v>84</v>
      </c>
      <c r="AW138" s="14" t="s">
        <v>37</v>
      </c>
      <c r="AX138" s="14" t="s">
        <v>77</v>
      </c>
      <c r="AY138" s="249" t="s">
        <v>128</v>
      </c>
    </row>
    <row r="139" s="13" customFormat="1">
      <c r="A139" s="13"/>
      <c r="B139" s="229"/>
      <c r="C139" s="230"/>
      <c r="D139" s="225" t="s">
        <v>141</v>
      </c>
      <c r="E139" s="231" t="s">
        <v>19</v>
      </c>
      <c r="F139" s="232" t="s">
        <v>196</v>
      </c>
      <c r="G139" s="230"/>
      <c r="H139" s="231" t="s">
        <v>19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141</v>
      </c>
      <c r="AU139" s="238" t="s">
        <v>84</v>
      </c>
      <c r="AV139" s="13" t="s">
        <v>82</v>
      </c>
      <c r="AW139" s="13" t="s">
        <v>37</v>
      </c>
      <c r="AX139" s="13" t="s">
        <v>77</v>
      </c>
      <c r="AY139" s="238" t="s">
        <v>128</v>
      </c>
    </row>
    <row r="140" s="14" customFormat="1">
      <c r="A140" s="14"/>
      <c r="B140" s="239"/>
      <c r="C140" s="240"/>
      <c r="D140" s="225" t="s">
        <v>141</v>
      </c>
      <c r="E140" s="241" t="s">
        <v>19</v>
      </c>
      <c r="F140" s="242" t="s">
        <v>197</v>
      </c>
      <c r="G140" s="240"/>
      <c r="H140" s="243">
        <v>6.9800000000000004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141</v>
      </c>
      <c r="AU140" s="249" t="s">
        <v>84</v>
      </c>
      <c r="AV140" s="14" t="s">
        <v>84</v>
      </c>
      <c r="AW140" s="14" t="s">
        <v>37</v>
      </c>
      <c r="AX140" s="14" t="s">
        <v>77</v>
      </c>
      <c r="AY140" s="249" t="s">
        <v>128</v>
      </c>
    </row>
    <row r="141" s="13" customFormat="1">
      <c r="A141" s="13"/>
      <c r="B141" s="229"/>
      <c r="C141" s="230"/>
      <c r="D141" s="225" t="s">
        <v>141</v>
      </c>
      <c r="E141" s="231" t="s">
        <v>19</v>
      </c>
      <c r="F141" s="232" t="s">
        <v>198</v>
      </c>
      <c r="G141" s="230"/>
      <c r="H141" s="231" t="s">
        <v>19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141</v>
      </c>
      <c r="AU141" s="238" t="s">
        <v>84</v>
      </c>
      <c r="AV141" s="13" t="s">
        <v>82</v>
      </c>
      <c r="AW141" s="13" t="s">
        <v>37</v>
      </c>
      <c r="AX141" s="13" t="s">
        <v>77</v>
      </c>
      <c r="AY141" s="238" t="s">
        <v>128</v>
      </c>
    </row>
    <row r="142" s="14" customFormat="1">
      <c r="A142" s="14"/>
      <c r="B142" s="239"/>
      <c r="C142" s="240"/>
      <c r="D142" s="225" t="s">
        <v>141</v>
      </c>
      <c r="E142" s="241" t="s">
        <v>19</v>
      </c>
      <c r="F142" s="242" t="s">
        <v>199</v>
      </c>
      <c r="G142" s="240"/>
      <c r="H142" s="243">
        <v>1.6599999999999999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141</v>
      </c>
      <c r="AU142" s="249" t="s">
        <v>84</v>
      </c>
      <c r="AV142" s="14" t="s">
        <v>84</v>
      </c>
      <c r="AW142" s="14" t="s">
        <v>37</v>
      </c>
      <c r="AX142" s="14" t="s">
        <v>77</v>
      </c>
      <c r="AY142" s="249" t="s">
        <v>128</v>
      </c>
    </row>
    <row r="143" s="13" customFormat="1">
      <c r="A143" s="13"/>
      <c r="B143" s="229"/>
      <c r="C143" s="230"/>
      <c r="D143" s="225" t="s">
        <v>141</v>
      </c>
      <c r="E143" s="231" t="s">
        <v>19</v>
      </c>
      <c r="F143" s="232" t="s">
        <v>200</v>
      </c>
      <c r="G143" s="230"/>
      <c r="H143" s="231" t="s">
        <v>19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141</v>
      </c>
      <c r="AU143" s="238" t="s">
        <v>84</v>
      </c>
      <c r="AV143" s="13" t="s">
        <v>82</v>
      </c>
      <c r="AW143" s="13" t="s">
        <v>37</v>
      </c>
      <c r="AX143" s="13" t="s">
        <v>77</v>
      </c>
      <c r="AY143" s="238" t="s">
        <v>128</v>
      </c>
    </row>
    <row r="144" s="14" customFormat="1">
      <c r="A144" s="14"/>
      <c r="B144" s="239"/>
      <c r="C144" s="240"/>
      <c r="D144" s="225" t="s">
        <v>141</v>
      </c>
      <c r="E144" s="241" t="s">
        <v>19</v>
      </c>
      <c r="F144" s="242" t="s">
        <v>201</v>
      </c>
      <c r="G144" s="240"/>
      <c r="H144" s="243">
        <v>11.470000000000001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141</v>
      </c>
      <c r="AU144" s="249" t="s">
        <v>84</v>
      </c>
      <c r="AV144" s="14" t="s">
        <v>84</v>
      </c>
      <c r="AW144" s="14" t="s">
        <v>37</v>
      </c>
      <c r="AX144" s="14" t="s">
        <v>77</v>
      </c>
      <c r="AY144" s="249" t="s">
        <v>128</v>
      </c>
    </row>
    <row r="145" s="15" customFormat="1">
      <c r="A145" s="15"/>
      <c r="B145" s="260"/>
      <c r="C145" s="261"/>
      <c r="D145" s="225" t="s">
        <v>141</v>
      </c>
      <c r="E145" s="262" t="s">
        <v>19</v>
      </c>
      <c r="F145" s="263" t="s">
        <v>202</v>
      </c>
      <c r="G145" s="261"/>
      <c r="H145" s="264">
        <v>77.409999999999997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141</v>
      </c>
      <c r="AU145" s="270" t="s">
        <v>84</v>
      </c>
      <c r="AV145" s="15" t="s">
        <v>135</v>
      </c>
      <c r="AW145" s="15" t="s">
        <v>37</v>
      </c>
      <c r="AX145" s="15" t="s">
        <v>82</v>
      </c>
      <c r="AY145" s="270" t="s">
        <v>128</v>
      </c>
    </row>
    <row r="146" s="2" customFormat="1" ht="16.5" customHeight="1">
      <c r="A146" s="39"/>
      <c r="B146" s="40"/>
      <c r="C146" s="212" t="s">
        <v>175</v>
      </c>
      <c r="D146" s="212" t="s">
        <v>130</v>
      </c>
      <c r="E146" s="213" t="s">
        <v>203</v>
      </c>
      <c r="F146" s="214" t="s">
        <v>204</v>
      </c>
      <c r="G146" s="215" t="s">
        <v>205</v>
      </c>
      <c r="H146" s="216">
        <v>36</v>
      </c>
      <c r="I146" s="217"/>
      <c r="J146" s="218">
        <f>ROUND(I146*H146,2)</f>
        <v>0</v>
      </c>
      <c r="K146" s="214" t="s">
        <v>134</v>
      </c>
      <c r="L146" s="45"/>
      <c r="M146" s="219" t="s">
        <v>19</v>
      </c>
      <c r="N146" s="220" t="s">
        <v>48</v>
      </c>
      <c r="O146" s="85"/>
      <c r="P146" s="221">
        <f>O146*H146</f>
        <v>0</v>
      </c>
      <c r="Q146" s="221">
        <v>0</v>
      </c>
      <c r="R146" s="221">
        <f>Q146*H146</f>
        <v>0</v>
      </c>
      <c r="S146" s="221">
        <v>0.070000000000000007</v>
      </c>
      <c r="T146" s="222">
        <f>S146*H146</f>
        <v>2.5200000000000005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3" t="s">
        <v>135</v>
      </c>
      <c r="AT146" s="223" t="s">
        <v>130</v>
      </c>
      <c r="AU146" s="223" t="s">
        <v>84</v>
      </c>
      <c r="AY146" s="18" t="s">
        <v>128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82</v>
      </c>
      <c r="BK146" s="224">
        <f>ROUND(I146*H146,2)</f>
        <v>0</v>
      </c>
      <c r="BL146" s="18" t="s">
        <v>135</v>
      </c>
      <c r="BM146" s="223" t="s">
        <v>206</v>
      </c>
    </row>
    <row r="147" s="2" customFormat="1">
      <c r="A147" s="39"/>
      <c r="B147" s="40"/>
      <c r="C147" s="41"/>
      <c r="D147" s="225" t="s">
        <v>139</v>
      </c>
      <c r="E147" s="41"/>
      <c r="F147" s="226" t="s">
        <v>187</v>
      </c>
      <c r="G147" s="41"/>
      <c r="H147" s="41"/>
      <c r="I147" s="131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139</v>
      </c>
      <c r="AU147" s="18" t="s">
        <v>84</v>
      </c>
    </row>
    <row r="148" s="13" customFormat="1">
      <c r="A148" s="13"/>
      <c r="B148" s="229"/>
      <c r="C148" s="230"/>
      <c r="D148" s="225" t="s">
        <v>141</v>
      </c>
      <c r="E148" s="231" t="s">
        <v>19</v>
      </c>
      <c r="F148" s="232" t="s">
        <v>142</v>
      </c>
      <c r="G148" s="230"/>
      <c r="H148" s="231" t="s">
        <v>19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141</v>
      </c>
      <c r="AU148" s="238" t="s">
        <v>84</v>
      </c>
      <c r="AV148" s="13" t="s">
        <v>82</v>
      </c>
      <c r="AW148" s="13" t="s">
        <v>37</v>
      </c>
      <c r="AX148" s="13" t="s">
        <v>77</v>
      </c>
      <c r="AY148" s="238" t="s">
        <v>128</v>
      </c>
    </row>
    <row r="149" s="14" customFormat="1">
      <c r="A149" s="14"/>
      <c r="B149" s="239"/>
      <c r="C149" s="240"/>
      <c r="D149" s="225" t="s">
        <v>141</v>
      </c>
      <c r="E149" s="241" t="s">
        <v>19</v>
      </c>
      <c r="F149" s="242" t="s">
        <v>207</v>
      </c>
      <c r="G149" s="240"/>
      <c r="H149" s="243">
        <v>36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141</v>
      </c>
      <c r="AU149" s="249" t="s">
        <v>84</v>
      </c>
      <c r="AV149" s="14" t="s">
        <v>84</v>
      </c>
      <c r="AW149" s="14" t="s">
        <v>37</v>
      </c>
      <c r="AX149" s="14" t="s">
        <v>82</v>
      </c>
      <c r="AY149" s="249" t="s">
        <v>128</v>
      </c>
    </row>
    <row r="150" s="2" customFormat="1" ht="16.5" customHeight="1">
      <c r="A150" s="39"/>
      <c r="B150" s="40"/>
      <c r="C150" s="212" t="s">
        <v>208</v>
      </c>
      <c r="D150" s="212" t="s">
        <v>130</v>
      </c>
      <c r="E150" s="213" t="s">
        <v>209</v>
      </c>
      <c r="F150" s="214" t="s">
        <v>210</v>
      </c>
      <c r="G150" s="215" t="s">
        <v>133</v>
      </c>
      <c r="H150" s="216">
        <v>0.28000000000000003</v>
      </c>
      <c r="I150" s="217"/>
      <c r="J150" s="218">
        <f>ROUND(I150*H150,2)</f>
        <v>0</v>
      </c>
      <c r="K150" s="214" t="s">
        <v>134</v>
      </c>
      <c r="L150" s="45"/>
      <c r="M150" s="219" t="s">
        <v>19</v>
      </c>
      <c r="N150" s="220" t="s">
        <v>48</v>
      </c>
      <c r="O150" s="85"/>
      <c r="P150" s="221">
        <f>O150*H150</f>
        <v>0</v>
      </c>
      <c r="Q150" s="221">
        <v>0</v>
      </c>
      <c r="R150" s="221">
        <f>Q150*H150</f>
        <v>0</v>
      </c>
      <c r="S150" s="221">
        <v>2.3999999999999999</v>
      </c>
      <c r="T150" s="222">
        <f>S150*H150</f>
        <v>0.67200000000000004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3" t="s">
        <v>135</v>
      </c>
      <c r="AT150" s="223" t="s">
        <v>130</v>
      </c>
      <c r="AU150" s="223" t="s">
        <v>84</v>
      </c>
      <c r="AY150" s="18" t="s">
        <v>128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82</v>
      </c>
      <c r="BK150" s="224">
        <f>ROUND(I150*H150,2)</f>
        <v>0</v>
      </c>
      <c r="BL150" s="18" t="s">
        <v>135</v>
      </c>
      <c r="BM150" s="223" t="s">
        <v>211</v>
      </c>
    </row>
    <row r="151" s="2" customFormat="1">
      <c r="A151" s="39"/>
      <c r="B151" s="40"/>
      <c r="C151" s="41"/>
      <c r="D151" s="225" t="s">
        <v>137</v>
      </c>
      <c r="E151" s="41"/>
      <c r="F151" s="226" t="s">
        <v>212</v>
      </c>
      <c r="G151" s="41"/>
      <c r="H151" s="41"/>
      <c r="I151" s="131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137</v>
      </c>
      <c r="AU151" s="18" t="s">
        <v>84</v>
      </c>
    </row>
    <row r="152" s="2" customFormat="1">
      <c r="A152" s="39"/>
      <c r="B152" s="40"/>
      <c r="C152" s="41"/>
      <c r="D152" s="225" t="s">
        <v>139</v>
      </c>
      <c r="E152" s="41"/>
      <c r="F152" s="226" t="s">
        <v>187</v>
      </c>
      <c r="G152" s="41"/>
      <c r="H152" s="41"/>
      <c r="I152" s="131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139</v>
      </c>
      <c r="AU152" s="18" t="s">
        <v>84</v>
      </c>
    </row>
    <row r="153" s="13" customFormat="1">
      <c r="A153" s="13"/>
      <c r="B153" s="229"/>
      <c r="C153" s="230"/>
      <c r="D153" s="225" t="s">
        <v>141</v>
      </c>
      <c r="E153" s="231" t="s">
        <v>19</v>
      </c>
      <c r="F153" s="232" t="s">
        <v>142</v>
      </c>
      <c r="G153" s="230"/>
      <c r="H153" s="231" t="s">
        <v>19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141</v>
      </c>
      <c r="AU153" s="238" t="s">
        <v>84</v>
      </c>
      <c r="AV153" s="13" t="s">
        <v>82</v>
      </c>
      <c r="AW153" s="13" t="s">
        <v>37</v>
      </c>
      <c r="AX153" s="13" t="s">
        <v>77</v>
      </c>
      <c r="AY153" s="238" t="s">
        <v>128</v>
      </c>
    </row>
    <row r="154" s="14" customFormat="1">
      <c r="A154" s="14"/>
      <c r="B154" s="239"/>
      <c r="C154" s="240"/>
      <c r="D154" s="225" t="s">
        <v>141</v>
      </c>
      <c r="E154" s="241" t="s">
        <v>19</v>
      </c>
      <c r="F154" s="242" t="s">
        <v>213</v>
      </c>
      <c r="G154" s="240"/>
      <c r="H154" s="243">
        <v>0.28000000000000003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141</v>
      </c>
      <c r="AU154" s="249" t="s">
        <v>84</v>
      </c>
      <c r="AV154" s="14" t="s">
        <v>84</v>
      </c>
      <c r="AW154" s="14" t="s">
        <v>37</v>
      </c>
      <c r="AX154" s="14" t="s">
        <v>82</v>
      </c>
      <c r="AY154" s="249" t="s">
        <v>128</v>
      </c>
    </row>
    <row r="155" s="2" customFormat="1" ht="16.5" customHeight="1">
      <c r="A155" s="39"/>
      <c r="B155" s="40"/>
      <c r="C155" s="212" t="s">
        <v>214</v>
      </c>
      <c r="D155" s="212" t="s">
        <v>130</v>
      </c>
      <c r="E155" s="213" t="s">
        <v>215</v>
      </c>
      <c r="F155" s="214" t="s">
        <v>216</v>
      </c>
      <c r="G155" s="215" t="s">
        <v>133</v>
      </c>
      <c r="H155" s="216">
        <v>174.16499999999999</v>
      </c>
      <c r="I155" s="217"/>
      <c r="J155" s="218">
        <f>ROUND(I155*H155,2)</f>
        <v>0</v>
      </c>
      <c r="K155" s="214" t="s">
        <v>134</v>
      </c>
      <c r="L155" s="45"/>
      <c r="M155" s="219" t="s">
        <v>19</v>
      </c>
      <c r="N155" s="220" t="s">
        <v>48</v>
      </c>
      <c r="O155" s="85"/>
      <c r="P155" s="221">
        <f>O155*H155</f>
        <v>0</v>
      </c>
      <c r="Q155" s="221">
        <v>0</v>
      </c>
      <c r="R155" s="221">
        <f>Q155*H155</f>
        <v>0</v>
      </c>
      <c r="S155" s="221">
        <v>2.2000000000000002</v>
      </c>
      <c r="T155" s="222">
        <f>S155*H155</f>
        <v>383.16300000000001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3" t="s">
        <v>135</v>
      </c>
      <c r="AT155" s="223" t="s">
        <v>130</v>
      </c>
      <c r="AU155" s="223" t="s">
        <v>84</v>
      </c>
      <c r="AY155" s="18" t="s">
        <v>128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82</v>
      </c>
      <c r="BK155" s="224">
        <f>ROUND(I155*H155,2)</f>
        <v>0</v>
      </c>
      <c r="BL155" s="18" t="s">
        <v>135</v>
      </c>
      <c r="BM155" s="223" t="s">
        <v>217</v>
      </c>
    </row>
    <row r="156" s="2" customFormat="1">
      <c r="A156" s="39"/>
      <c r="B156" s="40"/>
      <c r="C156" s="41"/>
      <c r="D156" s="225" t="s">
        <v>139</v>
      </c>
      <c r="E156" s="41"/>
      <c r="F156" s="226" t="s">
        <v>187</v>
      </c>
      <c r="G156" s="41"/>
      <c r="H156" s="41"/>
      <c r="I156" s="131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139</v>
      </c>
      <c r="AU156" s="18" t="s">
        <v>84</v>
      </c>
    </row>
    <row r="157" s="13" customFormat="1">
      <c r="A157" s="13"/>
      <c r="B157" s="229"/>
      <c r="C157" s="230"/>
      <c r="D157" s="225" t="s">
        <v>141</v>
      </c>
      <c r="E157" s="231" t="s">
        <v>19</v>
      </c>
      <c r="F157" s="232" t="s">
        <v>142</v>
      </c>
      <c r="G157" s="230"/>
      <c r="H157" s="231" t="s">
        <v>19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141</v>
      </c>
      <c r="AU157" s="238" t="s">
        <v>84</v>
      </c>
      <c r="AV157" s="13" t="s">
        <v>82</v>
      </c>
      <c r="AW157" s="13" t="s">
        <v>37</v>
      </c>
      <c r="AX157" s="13" t="s">
        <v>77</v>
      </c>
      <c r="AY157" s="238" t="s">
        <v>128</v>
      </c>
    </row>
    <row r="158" s="14" customFormat="1">
      <c r="A158" s="14"/>
      <c r="B158" s="239"/>
      <c r="C158" s="240"/>
      <c r="D158" s="225" t="s">
        <v>141</v>
      </c>
      <c r="E158" s="241" t="s">
        <v>19</v>
      </c>
      <c r="F158" s="242" t="s">
        <v>218</v>
      </c>
      <c r="G158" s="240"/>
      <c r="H158" s="243">
        <v>85.402000000000001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141</v>
      </c>
      <c r="AU158" s="249" t="s">
        <v>84</v>
      </c>
      <c r="AV158" s="14" t="s">
        <v>84</v>
      </c>
      <c r="AW158" s="14" t="s">
        <v>37</v>
      </c>
      <c r="AX158" s="14" t="s">
        <v>77</v>
      </c>
      <c r="AY158" s="249" t="s">
        <v>128</v>
      </c>
    </row>
    <row r="159" s="14" customFormat="1">
      <c r="A159" s="14"/>
      <c r="B159" s="239"/>
      <c r="C159" s="240"/>
      <c r="D159" s="225" t="s">
        <v>141</v>
      </c>
      <c r="E159" s="241" t="s">
        <v>19</v>
      </c>
      <c r="F159" s="242" t="s">
        <v>219</v>
      </c>
      <c r="G159" s="240"/>
      <c r="H159" s="243">
        <v>6.1740000000000004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141</v>
      </c>
      <c r="AU159" s="249" t="s">
        <v>84</v>
      </c>
      <c r="AV159" s="14" t="s">
        <v>84</v>
      </c>
      <c r="AW159" s="14" t="s">
        <v>37</v>
      </c>
      <c r="AX159" s="14" t="s">
        <v>77</v>
      </c>
      <c r="AY159" s="249" t="s">
        <v>128</v>
      </c>
    </row>
    <row r="160" s="14" customFormat="1">
      <c r="A160" s="14"/>
      <c r="B160" s="239"/>
      <c r="C160" s="240"/>
      <c r="D160" s="225" t="s">
        <v>141</v>
      </c>
      <c r="E160" s="241" t="s">
        <v>19</v>
      </c>
      <c r="F160" s="242" t="s">
        <v>220</v>
      </c>
      <c r="G160" s="240"/>
      <c r="H160" s="243">
        <v>3.7000000000000002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141</v>
      </c>
      <c r="AU160" s="249" t="s">
        <v>84</v>
      </c>
      <c r="AV160" s="14" t="s">
        <v>84</v>
      </c>
      <c r="AW160" s="14" t="s">
        <v>37</v>
      </c>
      <c r="AX160" s="14" t="s">
        <v>77</v>
      </c>
      <c r="AY160" s="249" t="s">
        <v>128</v>
      </c>
    </row>
    <row r="161" s="14" customFormat="1">
      <c r="A161" s="14"/>
      <c r="B161" s="239"/>
      <c r="C161" s="240"/>
      <c r="D161" s="225" t="s">
        <v>141</v>
      </c>
      <c r="E161" s="241" t="s">
        <v>19</v>
      </c>
      <c r="F161" s="242" t="s">
        <v>221</v>
      </c>
      <c r="G161" s="240"/>
      <c r="H161" s="243">
        <v>14.960000000000001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141</v>
      </c>
      <c r="AU161" s="249" t="s">
        <v>84</v>
      </c>
      <c r="AV161" s="14" t="s">
        <v>84</v>
      </c>
      <c r="AW161" s="14" t="s">
        <v>37</v>
      </c>
      <c r="AX161" s="14" t="s">
        <v>77</v>
      </c>
      <c r="AY161" s="249" t="s">
        <v>128</v>
      </c>
    </row>
    <row r="162" s="14" customFormat="1">
      <c r="A162" s="14"/>
      <c r="B162" s="239"/>
      <c r="C162" s="240"/>
      <c r="D162" s="225" t="s">
        <v>141</v>
      </c>
      <c r="E162" s="241" t="s">
        <v>19</v>
      </c>
      <c r="F162" s="242" t="s">
        <v>222</v>
      </c>
      <c r="G162" s="240"/>
      <c r="H162" s="243">
        <v>63.929000000000002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141</v>
      </c>
      <c r="AU162" s="249" t="s">
        <v>84</v>
      </c>
      <c r="AV162" s="14" t="s">
        <v>84</v>
      </c>
      <c r="AW162" s="14" t="s">
        <v>37</v>
      </c>
      <c r="AX162" s="14" t="s">
        <v>77</v>
      </c>
      <c r="AY162" s="249" t="s">
        <v>128</v>
      </c>
    </row>
    <row r="163" s="15" customFormat="1">
      <c r="A163" s="15"/>
      <c r="B163" s="260"/>
      <c r="C163" s="261"/>
      <c r="D163" s="225" t="s">
        <v>141</v>
      </c>
      <c r="E163" s="262" t="s">
        <v>19</v>
      </c>
      <c r="F163" s="263" t="s">
        <v>202</v>
      </c>
      <c r="G163" s="261"/>
      <c r="H163" s="264">
        <v>174.16500000000002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141</v>
      </c>
      <c r="AU163" s="270" t="s">
        <v>84</v>
      </c>
      <c r="AV163" s="15" t="s">
        <v>135</v>
      </c>
      <c r="AW163" s="15" t="s">
        <v>37</v>
      </c>
      <c r="AX163" s="15" t="s">
        <v>82</v>
      </c>
      <c r="AY163" s="270" t="s">
        <v>128</v>
      </c>
    </row>
    <row r="164" s="2" customFormat="1" ht="16.5" customHeight="1">
      <c r="A164" s="39"/>
      <c r="B164" s="40"/>
      <c r="C164" s="212" t="s">
        <v>223</v>
      </c>
      <c r="D164" s="212" t="s">
        <v>130</v>
      </c>
      <c r="E164" s="213" t="s">
        <v>224</v>
      </c>
      <c r="F164" s="214" t="s">
        <v>225</v>
      </c>
      <c r="G164" s="215" t="s">
        <v>133</v>
      </c>
      <c r="H164" s="216">
        <v>13.984999999999999</v>
      </c>
      <c r="I164" s="217"/>
      <c r="J164" s="218">
        <f>ROUND(I164*H164,2)</f>
        <v>0</v>
      </c>
      <c r="K164" s="214" t="s">
        <v>134</v>
      </c>
      <c r="L164" s="45"/>
      <c r="M164" s="219" t="s">
        <v>19</v>
      </c>
      <c r="N164" s="220" t="s">
        <v>48</v>
      </c>
      <c r="O164" s="85"/>
      <c r="P164" s="221">
        <f>O164*H164</f>
        <v>0</v>
      </c>
      <c r="Q164" s="221">
        <v>0</v>
      </c>
      <c r="R164" s="221">
        <f>Q164*H164</f>
        <v>0</v>
      </c>
      <c r="S164" s="221">
        <v>2.2000000000000002</v>
      </c>
      <c r="T164" s="222">
        <f>S164*H164</f>
        <v>30.766999999999999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3" t="s">
        <v>135</v>
      </c>
      <c r="AT164" s="223" t="s">
        <v>130</v>
      </c>
      <c r="AU164" s="223" t="s">
        <v>84</v>
      </c>
      <c r="AY164" s="18" t="s">
        <v>128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82</v>
      </c>
      <c r="BK164" s="224">
        <f>ROUND(I164*H164,2)</f>
        <v>0</v>
      </c>
      <c r="BL164" s="18" t="s">
        <v>135</v>
      </c>
      <c r="BM164" s="223" t="s">
        <v>226</v>
      </c>
    </row>
    <row r="165" s="2" customFormat="1">
      <c r="A165" s="39"/>
      <c r="B165" s="40"/>
      <c r="C165" s="41"/>
      <c r="D165" s="225" t="s">
        <v>139</v>
      </c>
      <c r="E165" s="41"/>
      <c r="F165" s="226" t="s">
        <v>187</v>
      </c>
      <c r="G165" s="41"/>
      <c r="H165" s="41"/>
      <c r="I165" s="131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139</v>
      </c>
      <c r="AU165" s="18" t="s">
        <v>84</v>
      </c>
    </row>
    <row r="166" s="13" customFormat="1">
      <c r="A166" s="13"/>
      <c r="B166" s="229"/>
      <c r="C166" s="230"/>
      <c r="D166" s="225" t="s">
        <v>141</v>
      </c>
      <c r="E166" s="231" t="s">
        <v>19</v>
      </c>
      <c r="F166" s="232" t="s">
        <v>142</v>
      </c>
      <c r="G166" s="230"/>
      <c r="H166" s="231" t="s">
        <v>19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141</v>
      </c>
      <c r="AU166" s="238" t="s">
        <v>84</v>
      </c>
      <c r="AV166" s="13" t="s">
        <v>82</v>
      </c>
      <c r="AW166" s="13" t="s">
        <v>37</v>
      </c>
      <c r="AX166" s="13" t="s">
        <v>77</v>
      </c>
      <c r="AY166" s="238" t="s">
        <v>128</v>
      </c>
    </row>
    <row r="167" s="14" customFormat="1">
      <c r="A167" s="14"/>
      <c r="B167" s="239"/>
      <c r="C167" s="240"/>
      <c r="D167" s="225" t="s">
        <v>141</v>
      </c>
      <c r="E167" s="241" t="s">
        <v>19</v>
      </c>
      <c r="F167" s="242" t="s">
        <v>227</v>
      </c>
      <c r="G167" s="240"/>
      <c r="H167" s="243">
        <v>11.560000000000001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141</v>
      </c>
      <c r="AU167" s="249" t="s">
        <v>84</v>
      </c>
      <c r="AV167" s="14" t="s">
        <v>84</v>
      </c>
      <c r="AW167" s="14" t="s">
        <v>37</v>
      </c>
      <c r="AX167" s="14" t="s">
        <v>77</v>
      </c>
      <c r="AY167" s="249" t="s">
        <v>128</v>
      </c>
    </row>
    <row r="168" s="14" customFormat="1">
      <c r="A168" s="14"/>
      <c r="B168" s="239"/>
      <c r="C168" s="240"/>
      <c r="D168" s="225" t="s">
        <v>141</v>
      </c>
      <c r="E168" s="241" t="s">
        <v>19</v>
      </c>
      <c r="F168" s="242" t="s">
        <v>228</v>
      </c>
      <c r="G168" s="240"/>
      <c r="H168" s="243">
        <v>2.4249999999999998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141</v>
      </c>
      <c r="AU168" s="249" t="s">
        <v>84</v>
      </c>
      <c r="AV168" s="14" t="s">
        <v>84</v>
      </c>
      <c r="AW168" s="14" t="s">
        <v>37</v>
      </c>
      <c r="AX168" s="14" t="s">
        <v>77</v>
      </c>
      <c r="AY168" s="249" t="s">
        <v>128</v>
      </c>
    </row>
    <row r="169" s="15" customFormat="1">
      <c r="A169" s="15"/>
      <c r="B169" s="260"/>
      <c r="C169" s="261"/>
      <c r="D169" s="225" t="s">
        <v>141</v>
      </c>
      <c r="E169" s="262" t="s">
        <v>19</v>
      </c>
      <c r="F169" s="263" t="s">
        <v>202</v>
      </c>
      <c r="G169" s="261"/>
      <c r="H169" s="264">
        <v>13.984999999999999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0" t="s">
        <v>141</v>
      </c>
      <c r="AU169" s="270" t="s">
        <v>84</v>
      </c>
      <c r="AV169" s="15" t="s">
        <v>135</v>
      </c>
      <c r="AW169" s="15" t="s">
        <v>37</v>
      </c>
      <c r="AX169" s="15" t="s">
        <v>82</v>
      </c>
      <c r="AY169" s="270" t="s">
        <v>128</v>
      </c>
    </row>
    <row r="170" s="2" customFormat="1" ht="16.5" customHeight="1">
      <c r="A170" s="39"/>
      <c r="B170" s="40"/>
      <c r="C170" s="212" t="s">
        <v>229</v>
      </c>
      <c r="D170" s="212" t="s">
        <v>130</v>
      </c>
      <c r="E170" s="213" t="s">
        <v>230</v>
      </c>
      <c r="F170" s="214" t="s">
        <v>231</v>
      </c>
      <c r="G170" s="215" t="s">
        <v>170</v>
      </c>
      <c r="H170" s="216">
        <v>1086.9500000000001</v>
      </c>
      <c r="I170" s="217"/>
      <c r="J170" s="218">
        <f>ROUND(I170*H170,2)</f>
        <v>0</v>
      </c>
      <c r="K170" s="214" t="s">
        <v>134</v>
      </c>
      <c r="L170" s="45"/>
      <c r="M170" s="219" t="s">
        <v>19</v>
      </c>
      <c r="N170" s="220" t="s">
        <v>48</v>
      </c>
      <c r="O170" s="85"/>
      <c r="P170" s="221">
        <f>O170*H170</f>
        <v>0</v>
      </c>
      <c r="Q170" s="221">
        <v>0</v>
      </c>
      <c r="R170" s="221">
        <f>Q170*H170</f>
        <v>0</v>
      </c>
      <c r="S170" s="221">
        <v>0.089999999999999997</v>
      </c>
      <c r="T170" s="222">
        <f>S170*H170</f>
        <v>97.825500000000005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3" t="s">
        <v>135</v>
      </c>
      <c r="AT170" s="223" t="s">
        <v>130</v>
      </c>
      <c r="AU170" s="223" t="s">
        <v>84</v>
      </c>
      <c r="AY170" s="18" t="s">
        <v>128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82</v>
      </c>
      <c r="BK170" s="224">
        <f>ROUND(I170*H170,2)</f>
        <v>0</v>
      </c>
      <c r="BL170" s="18" t="s">
        <v>135</v>
      </c>
      <c r="BM170" s="223" t="s">
        <v>232</v>
      </c>
    </row>
    <row r="171" s="2" customFormat="1">
      <c r="A171" s="39"/>
      <c r="B171" s="40"/>
      <c r="C171" s="41"/>
      <c r="D171" s="225" t="s">
        <v>139</v>
      </c>
      <c r="E171" s="41"/>
      <c r="F171" s="226" t="s">
        <v>187</v>
      </c>
      <c r="G171" s="41"/>
      <c r="H171" s="41"/>
      <c r="I171" s="131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139</v>
      </c>
      <c r="AU171" s="18" t="s">
        <v>84</v>
      </c>
    </row>
    <row r="172" s="13" customFormat="1">
      <c r="A172" s="13"/>
      <c r="B172" s="229"/>
      <c r="C172" s="230"/>
      <c r="D172" s="225" t="s">
        <v>141</v>
      </c>
      <c r="E172" s="231" t="s">
        <v>19</v>
      </c>
      <c r="F172" s="232" t="s">
        <v>142</v>
      </c>
      <c r="G172" s="230"/>
      <c r="H172" s="231" t="s">
        <v>19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141</v>
      </c>
      <c r="AU172" s="238" t="s">
        <v>84</v>
      </c>
      <c r="AV172" s="13" t="s">
        <v>82</v>
      </c>
      <c r="AW172" s="13" t="s">
        <v>37</v>
      </c>
      <c r="AX172" s="13" t="s">
        <v>77</v>
      </c>
      <c r="AY172" s="238" t="s">
        <v>128</v>
      </c>
    </row>
    <row r="173" s="14" customFormat="1">
      <c r="A173" s="14"/>
      <c r="B173" s="239"/>
      <c r="C173" s="240"/>
      <c r="D173" s="225" t="s">
        <v>141</v>
      </c>
      <c r="E173" s="241" t="s">
        <v>19</v>
      </c>
      <c r="F173" s="242" t="s">
        <v>233</v>
      </c>
      <c r="G173" s="240"/>
      <c r="H173" s="243">
        <v>122.27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141</v>
      </c>
      <c r="AU173" s="249" t="s">
        <v>84</v>
      </c>
      <c r="AV173" s="14" t="s">
        <v>84</v>
      </c>
      <c r="AW173" s="14" t="s">
        <v>37</v>
      </c>
      <c r="AX173" s="14" t="s">
        <v>77</v>
      </c>
      <c r="AY173" s="249" t="s">
        <v>128</v>
      </c>
    </row>
    <row r="174" s="14" customFormat="1">
      <c r="A174" s="14"/>
      <c r="B174" s="239"/>
      <c r="C174" s="240"/>
      <c r="D174" s="225" t="s">
        <v>141</v>
      </c>
      <c r="E174" s="241" t="s">
        <v>19</v>
      </c>
      <c r="F174" s="242" t="s">
        <v>234</v>
      </c>
      <c r="G174" s="240"/>
      <c r="H174" s="243">
        <v>684.41999999999996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141</v>
      </c>
      <c r="AU174" s="249" t="s">
        <v>84</v>
      </c>
      <c r="AV174" s="14" t="s">
        <v>84</v>
      </c>
      <c r="AW174" s="14" t="s">
        <v>37</v>
      </c>
      <c r="AX174" s="14" t="s">
        <v>77</v>
      </c>
      <c r="AY174" s="249" t="s">
        <v>128</v>
      </c>
    </row>
    <row r="175" s="14" customFormat="1">
      <c r="A175" s="14"/>
      <c r="B175" s="239"/>
      <c r="C175" s="240"/>
      <c r="D175" s="225" t="s">
        <v>141</v>
      </c>
      <c r="E175" s="241" t="s">
        <v>19</v>
      </c>
      <c r="F175" s="242" t="s">
        <v>235</v>
      </c>
      <c r="G175" s="240"/>
      <c r="H175" s="243">
        <v>79.980000000000004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141</v>
      </c>
      <c r="AU175" s="249" t="s">
        <v>84</v>
      </c>
      <c r="AV175" s="14" t="s">
        <v>84</v>
      </c>
      <c r="AW175" s="14" t="s">
        <v>37</v>
      </c>
      <c r="AX175" s="14" t="s">
        <v>77</v>
      </c>
      <c r="AY175" s="249" t="s">
        <v>128</v>
      </c>
    </row>
    <row r="176" s="14" customFormat="1">
      <c r="A176" s="14"/>
      <c r="B176" s="239"/>
      <c r="C176" s="240"/>
      <c r="D176" s="225" t="s">
        <v>141</v>
      </c>
      <c r="E176" s="241" t="s">
        <v>19</v>
      </c>
      <c r="F176" s="242" t="s">
        <v>236</v>
      </c>
      <c r="G176" s="240"/>
      <c r="H176" s="243">
        <v>178.81999999999999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141</v>
      </c>
      <c r="AU176" s="249" t="s">
        <v>84</v>
      </c>
      <c r="AV176" s="14" t="s">
        <v>84</v>
      </c>
      <c r="AW176" s="14" t="s">
        <v>37</v>
      </c>
      <c r="AX176" s="14" t="s">
        <v>77</v>
      </c>
      <c r="AY176" s="249" t="s">
        <v>128</v>
      </c>
    </row>
    <row r="177" s="14" customFormat="1">
      <c r="A177" s="14"/>
      <c r="B177" s="239"/>
      <c r="C177" s="240"/>
      <c r="D177" s="225" t="s">
        <v>141</v>
      </c>
      <c r="E177" s="241" t="s">
        <v>19</v>
      </c>
      <c r="F177" s="242" t="s">
        <v>237</v>
      </c>
      <c r="G177" s="240"/>
      <c r="H177" s="243">
        <v>21.460000000000001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141</v>
      </c>
      <c r="AU177" s="249" t="s">
        <v>84</v>
      </c>
      <c r="AV177" s="14" t="s">
        <v>84</v>
      </c>
      <c r="AW177" s="14" t="s">
        <v>37</v>
      </c>
      <c r="AX177" s="14" t="s">
        <v>77</v>
      </c>
      <c r="AY177" s="249" t="s">
        <v>128</v>
      </c>
    </row>
    <row r="178" s="15" customFormat="1">
      <c r="A178" s="15"/>
      <c r="B178" s="260"/>
      <c r="C178" s="261"/>
      <c r="D178" s="225" t="s">
        <v>141</v>
      </c>
      <c r="E178" s="262" t="s">
        <v>19</v>
      </c>
      <c r="F178" s="263" t="s">
        <v>202</v>
      </c>
      <c r="G178" s="261"/>
      <c r="H178" s="264">
        <v>1086.9500000000001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141</v>
      </c>
      <c r="AU178" s="270" t="s">
        <v>84</v>
      </c>
      <c r="AV178" s="15" t="s">
        <v>135</v>
      </c>
      <c r="AW178" s="15" t="s">
        <v>37</v>
      </c>
      <c r="AX178" s="15" t="s">
        <v>82</v>
      </c>
      <c r="AY178" s="270" t="s">
        <v>128</v>
      </c>
    </row>
    <row r="179" s="2" customFormat="1" ht="16.5" customHeight="1">
      <c r="A179" s="39"/>
      <c r="B179" s="40"/>
      <c r="C179" s="212" t="s">
        <v>238</v>
      </c>
      <c r="D179" s="212" t="s">
        <v>130</v>
      </c>
      <c r="E179" s="213" t="s">
        <v>239</v>
      </c>
      <c r="F179" s="214" t="s">
        <v>240</v>
      </c>
      <c r="G179" s="215" t="s">
        <v>133</v>
      </c>
      <c r="H179" s="216">
        <v>85.402000000000001</v>
      </c>
      <c r="I179" s="217"/>
      <c r="J179" s="218">
        <f>ROUND(I179*H179,2)</f>
        <v>0</v>
      </c>
      <c r="K179" s="214" t="s">
        <v>134</v>
      </c>
      <c r="L179" s="45"/>
      <c r="M179" s="219" t="s">
        <v>19</v>
      </c>
      <c r="N179" s="220" t="s">
        <v>48</v>
      </c>
      <c r="O179" s="85"/>
      <c r="P179" s="221">
        <f>O179*H179</f>
        <v>0</v>
      </c>
      <c r="Q179" s="221">
        <v>0</v>
      </c>
      <c r="R179" s="221">
        <f>Q179*H179</f>
        <v>0</v>
      </c>
      <c r="S179" s="221">
        <v>0.043999999999999997</v>
      </c>
      <c r="T179" s="222">
        <f>S179*H179</f>
        <v>3.7576879999999999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3" t="s">
        <v>135</v>
      </c>
      <c r="AT179" s="223" t="s">
        <v>130</v>
      </c>
      <c r="AU179" s="223" t="s">
        <v>84</v>
      </c>
      <c r="AY179" s="18" t="s">
        <v>128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82</v>
      </c>
      <c r="BK179" s="224">
        <f>ROUND(I179*H179,2)</f>
        <v>0</v>
      </c>
      <c r="BL179" s="18" t="s">
        <v>135</v>
      </c>
      <c r="BM179" s="223" t="s">
        <v>241</v>
      </c>
    </row>
    <row r="180" s="2" customFormat="1">
      <c r="A180" s="39"/>
      <c r="B180" s="40"/>
      <c r="C180" s="41"/>
      <c r="D180" s="225" t="s">
        <v>139</v>
      </c>
      <c r="E180" s="41"/>
      <c r="F180" s="226" t="s">
        <v>187</v>
      </c>
      <c r="G180" s="41"/>
      <c r="H180" s="41"/>
      <c r="I180" s="131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139</v>
      </c>
      <c r="AU180" s="18" t="s">
        <v>84</v>
      </c>
    </row>
    <row r="181" s="13" customFormat="1">
      <c r="A181" s="13"/>
      <c r="B181" s="229"/>
      <c r="C181" s="230"/>
      <c r="D181" s="225" t="s">
        <v>141</v>
      </c>
      <c r="E181" s="231" t="s">
        <v>19</v>
      </c>
      <c r="F181" s="232" t="s">
        <v>142</v>
      </c>
      <c r="G181" s="230"/>
      <c r="H181" s="231" t="s">
        <v>19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141</v>
      </c>
      <c r="AU181" s="238" t="s">
        <v>84</v>
      </c>
      <c r="AV181" s="13" t="s">
        <v>82</v>
      </c>
      <c r="AW181" s="13" t="s">
        <v>37</v>
      </c>
      <c r="AX181" s="13" t="s">
        <v>77</v>
      </c>
      <c r="AY181" s="238" t="s">
        <v>128</v>
      </c>
    </row>
    <row r="182" s="14" customFormat="1">
      <c r="A182" s="14"/>
      <c r="B182" s="239"/>
      <c r="C182" s="240"/>
      <c r="D182" s="225" t="s">
        <v>141</v>
      </c>
      <c r="E182" s="241" t="s">
        <v>19</v>
      </c>
      <c r="F182" s="242" t="s">
        <v>242</v>
      </c>
      <c r="G182" s="240"/>
      <c r="H182" s="243">
        <v>85.402000000000001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141</v>
      </c>
      <c r="AU182" s="249" t="s">
        <v>84</v>
      </c>
      <c r="AV182" s="14" t="s">
        <v>84</v>
      </c>
      <c r="AW182" s="14" t="s">
        <v>37</v>
      </c>
      <c r="AX182" s="14" t="s">
        <v>82</v>
      </c>
      <c r="AY182" s="249" t="s">
        <v>128</v>
      </c>
    </row>
    <row r="183" s="2" customFormat="1" ht="16.5" customHeight="1">
      <c r="A183" s="39"/>
      <c r="B183" s="40"/>
      <c r="C183" s="212" t="s">
        <v>8</v>
      </c>
      <c r="D183" s="212" t="s">
        <v>130</v>
      </c>
      <c r="E183" s="213" t="s">
        <v>243</v>
      </c>
      <c r="F183" s="214" t="s">
        <v>244</v>
      </c>
      <c r="G183" s="215" t="s">
        <v>133</v>
      </c>
      <c r="H183" s="216">
        <v>2.4249999999999998</v>
      </c>
      <c r="I183" s="217"/>
      <c r="J183" s="218">
        <f>ROUND(I183*H183,2)</f>
        <v>0</v>
      </c>
      <c r="K183" s="214" t="s">
        <v>134</v>
      </c>
      <c r="L183" s="45"/>
      <c r="M183" s="219" t="s">
        <v>19</v>
      </c>
      <c r="N183" s="220" t="s">
        <v>48</v>
      </c>
      <c r="O183" s="85"/>
      <c r="P183" s="221">
        <f>O183*H183</f>
        <v>0</v>
      </c>
      <c r="Q183" s="221">
        <v>0</v>
      </c>
      <c r="R183" s="221">
        <f>Q183*H183</f>
        <v>0</v>
      </c>
      <c r="S183" s="221">
        <v>0.029000000000000001</v>
      </c>
      <c r="T183" s="222">
        <f>S183*H183</f>
        <v>0.070324999999999999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3" t="s">
        <v>135</v>
      </c>
      <c r="AT183" s="223" t="s">
        <v>130</v>
      </c>
      <c r="AU183" s="223" t="s">
        <v>84</v>
      </c>
      <c r="AY183" s="18" t="s">
        <v>128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82</v>
      </c>
      <c r="BK183" s="224">
        <f>ROUND(I183*H183,2)</f>
        <v>0</v>
      </c>
      <c r="BL183" s="18" t="s">
        <v>135</v>
      </c>
      <c r="BM183" s="223" t="s">
        <v>245</v>
      </c>
    </row>
    <row r="184" s="2" customFormat="1">
      <c r="A184" s="39"/>
      <c r="B184" s="40"/>
      <c r="C184" s="41"/>
      <c r="D184" s="225" t="s">
        <v>139</v>
      </c>
      <c r="E184" s="41"/>
      <c r="F184" s="226" t="s">
        <v>187</v>
      </c>
      <c r="G184" s="41"/>
      <c r="H184" s="41"/>
      <c r="I184" s="131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139</v>
      </c>
      <c r="AU184" s="18" t="s">
        <v>84</v>
      </c>
    </row>
    <row r="185" s="13" customFormat="1">
      <c r="A185" s="13"/>
      <c r="B185" s="229"/>
      <c r="C185" s="230"/>
      <c r="D185" s="225" t="s">
        <v>141</v>
      </c>
      <c r="E185" s="231" t="s">
        <v>19</v>
      </c>
      <c r="F185" s="232" t="s">
        <v>142</v>
      </c>
      <c r="G185" s="230"/>
      <c r="H185" s="231" t="s">
        <v>19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141</v>
      </c>
      <c r="AU185" s="238" t="s">
        <v>84</v>
      </c>
      <c r="AV185" s="13" t="s">
        <v>82</v>
      </c>
      <c r="AW185" s="13" t="s">
        <v>37</v>
      </c>
      <c r="AX185" s="13" t="s">
        <v>77</v>
      </c>
      <c r="AY185" s="238" t="s">
        <v>128</v>
      </c>
    </row>
    <row r="186" s="14" customFormat="1">
      <c r="A186" s="14"/>
      <c r="B186" s="239"/>
      <c r="C186" s="240"/>
      <c r="D186" s="225" t="s">
        <v>141</v>
      </c>
      <c r="E186" s="241" t="s">
        <v>19</v>
      </c>
      <c r="F186" s="242" t="s">
        <v>228</v>
      </c>
      <c r="G186" s="240"/>
      <c r="H186" s="243">
        <v>2.4249999999999998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141</v>
      </c>
      <c r="AU186" s="249" t="s">
        <v>84</v>
      </c>
      <c r="AV186" s="14" t="s">
        <v>84</v>
      </c>
      <c r="AW186" s="14" t="s">
        <v>37</v>
      </c>
      <c r="AX186" s="14" t="s">
        <v>82</v>
      </c>
      <c r="AY186" s="249" t="s">
        <v>128</v>
      </c>
    </row>
    <row r="187" s="2" customFormat="1" ht="16.5" customHeight="1">
      <c r="A187" s="39"/>
      <c r="B187" s="40"/>
      <c r="C187" s="212" t="s">
        <v>246</v>
      </c>
      <c r="D187" s="212" t="s">
        <v>130</v>
      </c>
      <c r="E187" s="213" t="s">
        <v>247</v>
      </c>
      <c r="F187" s="214" t="s">
        <v>248</v>
      </c>
      <c r="G187" s="215" t="s">
        <v>133</v>
      </c>
      <c r="H187" s="216">
        <v>65.216999999999999</v>
      </c>
      <c r="I187" s="217"/>
      <c r="J187" s="218">
        <f>ROUND(I187*H187,2)</f>
        <v>0</v>
      </c>
      <c r="K187" s="214" t="s">
        <v>134</v>
      </c>
      <c r="L187" s="45"/>
      <c r="M187" s="219" t="s">
        <v>19</v>
      </c>
      <c r="N187" s="220" t="s">
        <v>48</v>
      </c>
      <c r="O187" s="85"/>
      <c r="P187" s="221">
        <f>O187*H187</f>
        <v>0</v>
      </c>
      <c r="Q187" s="221">
        <v>0</v>
      </c>
      <c r="R187" s="221">
        <f>Q187*H187</f>
        <v>0</v>
      </c>
      <c r="S187" s="221">
        <v>0.0030999999999999999</v>
      </c>
      <c r="T187" s="222">
        <f>S187*H187</f>
        <v>0.20217269999999998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3" t="s">
        <v>135</v>
      </c>
      <c r="AT187" s="223" t="s">
        <v>130</v>
      </c>
      <c r="AU187" s="223" t="s">
        <v>84</v>
      </c>
      <c r="AY187" s="18" t="s">
        <v>128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8" t="s">
        <v>82</v>
      </c>
      <c r="BK187" s="224">
        <f>ROUND(I187*H187,2)</f>
        <v>0</v>
      </c>
      <c r="BL187" s="18" t="s">
        <v>135</v>
      </c>
      <c r="BM187" s="223" t="s">
        <v>249</v>
      </c>
    </row>
    <row r="188" s="2" customFormat="1">
      <c r="A188" s="39"/>
      <c r="B188" s="40"/>
      <c r="C188" s="41"/>
      <c r="D188" s="225" t="s">
        <v>139</v>
      </c>
      <c r="E188" s="41"/>
      <c r="F188" s="226" t="s">
        <v>187</v>
      </c>
      <c r="G188" s="41"/>
      <c r="H188" s="41"/>
      <c r="I188" s="131"/>
      <c r="J188" s="41"/>
      <c r="K188" s="41"/>
      <c r="L188" s="45"/>
      <c r="M188" s="227"/>
      <c r="N188" s="22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139</v>
      </c>
      <c r="AU188" s="18" t="s">
        <v>84</v>
      </c>
    </row>
    <row r="189" s="13" customFormat="1">
      <c r="A189" s="13"/>
      <c r="B189" s="229"/>
      <c r="C189" s="230"/>
      <c r="D189" s="225" t="s">
        <v>141</v>
      </c>
      <c r="E189" s="231" t="s">
        <v>19</v>
      </c>
      <c r="F189" s="232" t="s">
        <v>142</v>
      </c>
      <c r="G189" s="230"/>
      <c r="H189" s="231" t="s">
        <v>19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141</v>
      </c>
      <c r="AU189" s="238" t="s">
        <v>84</v>
      </c>
      <c r="AV189" s="13" t="s">
        <v>82</v>
      </c>
      <c r="AW189" s="13" t="s">
        <v>37</v>
      </c>
      <c r="AX189" s="13" t="s">
        <v>77</v>
      </c>
      <c r="AY189" s="238" t="s">
        <v>128</v>
      </c>
    </row>
    <row r="190" s="14" customFormat="1">
      <c r="A190" s="14"/>
      <c r="B190" s="239"/>
      <c r="C190" s="240"/>
      <c r="D190" s="225" t="s">
        <v>141</v>
      </c>
      <c r="E190" s="241" t="s">
        <v>19</v>
      </c>
      <c r="F190" s="242" t="s">
        <v>250</v>
      </c>
      <c r="G190" s="240"/>
      <c r="H190" s="243">
        <v>7.3360000000000003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141</v>
      </c>
      <c r="AU190" s="249" t="s">
        <v>84</v>
      </c>
      <c r="AV190" s="14" t="s">
        <v>84</v>
      </c>
      <c r="AW190" s="14" t="s">
        <v>37</v>
      </c>
      <c r="AX190" s="14" t="s">
        <v>77</v>
      </c>
      <c r="AY190" s="249" t="s">
        <v>128</v>
      </c>
    </row>
    <row r="191" s="14" customFormat="1">
      <c r="A191" s="14"/>
      <c r="B191" s="239"/>
      <c r="C191" s="240"/>
      <c r="D191" s="225" t="s">
        <v>141</v>
      </c>
      <c r="E191" s="241" t="s">
        <v>19</v>
      </c>
      <c r="F191" s="242" t="s">
        <v>251</v>
      </c>
      <c r="G191" s="240"/>
      <c r="H191" s="243">
        <v>41.064999999999998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141</v>
      </c>
      <c r="AU191" s="249" t="s">
        <v>84</v>
      </c>
      <c r="AV191" s="14" t="s">
        <v>84</v>
      </c>
      <c r="AW191" s="14" t="s">
        <v>37</v>
      </c>
      <c r="AX191" s="14" t="s">
        <v>77</v>
      </c>
      <c r="AY191" s="249" t="s">
        <v>128</v>
      </c>
    </row>
    <row r="192" s="14" customFormat="1">
      <c r="A192" s="14"/>
      <c r="B192" s="239"/>
      <c r="C192" s="240"/>
      <c r="D192" s="225" t="s">
        <v>141</v>
      </c>
      <c r="E192" s="241" t="s">
        <v>19</v>
      </c>
      <c r="F192" s="242" t="s">
        <v>252</v>
      </c>
      <c r="G192" s="240"/>
      <c r="H192" s="243">
        <v>4.7990000000000004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141</v>
      </c>
      <c r="AU192" s="249" t="s">
        <v>84</v>
      </c>
      <c r="AV192" s="14" t="s">
        <v>84</v>
      </c>
      <c r="AW192" s="14" t="s">
        <v>37</v>
      </c>
      <c r="AX192" s="14" t="s">
        <v>77</v>
      </c>
      <c r="AY192" s="249" t="s">
        <v>128</v>
      </c>
    </row>
    <row r="193" s="14" customFormat="1">
      <c r="A193" s="14"/>
      <c r="B193" s="239"/>
      <c r="C193" s="240"/>
      <c r="D193" s="225" t="s">
        <v>141</v>
      </c>
      <c r="E193" s="241" t="s">
        <v>19</v>
      </c>
      <c r="F193" s="242" t="s">
        <v>253</v>
      </c>
      <c r="G193" s="240"/>
      <c r="H193" s="243">
        <v>10.728999999999999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141</v>
      </c>
      <c r="AU193" s="249" t="s">
        <v>84</v>
      </c>
      <c r="AV193" s="14" t="s">
        <v>84</v>
      </c>
      <c r="AW193" s="14" t="s">
        <v>37</v>
      </c>
      <c r="AX193" s="14" t="s">
        <v>77</v>
      </c>
      <c r="AY193" s="249" t="s">
        <v>128</v>
      </c>
    </row>
    <row r="194" s="14" customFormat="1">
      <c r="A194" s="14"/>
      <c r="B194" s="239"/>
      <c r="C194" s="240"/>
      <c r="D194" s="225" t="s">
        <v>141</v>
      </c>
      <c r="E194" s="241" t="s">
        <v>19</v>
      </c>
      <c r="F194" s="242" t="s">
        <v>254</v>
      </c>
      <c r="G194" s="240"/>
      <c r="H194" s="243">
        <v>1.288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141</v>
      </c>
      <c r="AU194" s="249" t="s">
        <v>84</v>
      </c>
      <c r="AV194" s="14" t="s">
        <v>84</v>
      </c>
      <c r="AW194" s="14" t="s">
        <v>37</v>
      </c>
      <c r="AX194" s="14" t="s">
        <v>77</v>
      </c>
      <c r="AY194" s="249" t="s">
        <v>128</v>
      </c>
    </row>
    <row r="195" s="15" customFormat="1">
      <c r="A195" s="15"/>
      <c r="B195" s="260"/>
      <c r="C195" s="261"/>
      <c r="D195" s="225" t="s">
        <v>141</v>
      </c>
      <c r="E195" s="262" t="s">
        <v>19</v>
      </c>
      <c r="F195" s="263" t="s">
        <v>202</v>
      </c>
      <c r="G195" s="261"/>
      <c r="H195" s="264">
        <v>65.216999999999999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141</v>
      </c>
      <c r="AU195" s="270" t="s">
        <v>84</v>
      </c>
      <c r="AV195" s="15" t="s">
        <v>135</v>
      </c>
      <c r="AW195" s="15" t="s">
        <v>37</v>
      </c>
      <c r="AX195" s="15" t="s">
        <v>82</v>
      </c>
      <c r="AY195" s="270" t="s">
        <v>128</v>
      </c>
    </row>
    <row r="196" s="2" customFormat="1" ht="24" customHeight="1">
      <c r="A196" s="39"/>
      <c r="B196" s="40"/>
      <c r="C196" s="212" t="s">
        <v>255</v>
      </c>
      <c r="D196" s="212" t="s">
        <v>130</v>
      </c>
      <c r="E196" s="213" t="s">
        <v>256</v>
      </c>
      <c r="F196" s="214" t="s">
        <v>257</v>
      </c>
      <c r="G196" s="215" t="s">
        <v>170</v>
      </c>
      <c r="H196" s="216">
        <v>122.27</v>
      </c>
      <c r="I196" s="217"/>
      <c r="J196" s="218">
        <f>ROUND(I196*H196,2)</f>
        <v>0</v>
      </c>
      <c r="K196" s="214" t="s">
        <v>134</v>
      </c>
      <c r="L196" s="45"/>
      <c r="M196" s="219" t="s">
        <v>19</v>
      </c>
      <c r="N196" s="220" t="s">
        <v>48</v>
      </c>
      <c r="O196" s="85"/>
      <c r="P196" s="221">
        <f>O196*H196</f>
        <v>0</v>
      </c>
      <c r="Q196" s="221">
        <v>0</v>
      </c>
      <c r="R196" s="221">
        <f>Q196*H196</f>
        <v>0</v>
      </c>
      <c r="S196" s="221">
        <v>0.035000000000000003</v>
      </c>
      <c r="T196" s="222">
        <f>S196*H196</f>
        <v>4.2794500000000006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3" t="s">
        <v>135</v>
      </c>
      <c r="AT196" s="223" t="s">
        <v>130</v>
      </c>
      <c r="AU196" s="223" t="s">
        <v>84</v>
      </c>
      <c r="AY196" s="18" t="s">
        <v>128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82</v>
      </c>
      <c r="BK196" s="224">
        <f>ROUND(I196*H196,2)</f>
        <v>0</v>
      </c>
      <c r="BL196" s="18" t="s">
        <v>135</v>
      </c>
      <c r="BM196" s="223" t="s">
        <v>258</v>
      </c>
    </row>
    <row r="197" s="2" customFormat="1">
      <c r="A197" s="39"/>
      <c r="B197" s="40"/>
      <c r="C197" s="41"/>
      <c r="D197" s="225" t="s">
        <v>137</v>
      </c>
      <c r="E197" s="41"/>
      <c r="F197" s="226" t="s">
        <v>259</v>
      </c>
      <c r="G197" s="41"/>
      <c r="H197" s="41"/>
      <c r="I197" s="131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137</v>
      </c>
      <c r="AU197" s="18" t="s">
        <v>84</v>
      </c>
    </row>
    <row r="198" s="2" customFormat="1">
      <c r="A198" s="39"/>
      <c r="B198" s="40"/>
      <c r="C198" s="41"/>
      <c r="D198" s="225" t="s">
        <v>139</v>
      </c>
      <c r="E198" s="41"/>
      <c r="F198" s="226" t="s">
        <v>187</v>
      </c>
      <c r="G198" s="41"/>
      <c r="H198" s="41"/>
      <c r="I198" s="131"/>
      <c r="J198" s="41"/>
      <c r="K198" s="41"/>
      <c r="L198" s="45"/>
      <c r="M198" s="227"/>
      <c r="N198" s="22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139</v>
      </c>
      <c r="AU198" s="18" t="s">
        <v>84</v>
      </c>
    </row>
    <row r="199" s="13" customFormat="1">
      <c r="A199" s="13"/>
      <c r="B199" s="229"/>
      <c r="C199" s="230"/>
      <c r="D199" s="225" t="s">
        <v>141</v>
      </c>
      <c r="E199" s="231" t="s">
        <v>19</v>
      </c>
      <c r="F199" s="232" t="s">
        <v>142</v>
      </c>
      <c r="G199" s="230"/>
      <c r="H199" s="231" t="s">
        <v>19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141</v>
      </c>
      <c r="AU199" s="238" t="s">
        <v>84</v>
      </c>
      <c r="AV199" s="13" t="s">
        <v>82</v>
      </c>
      <c r="AW199" s="13" t="s">
        <v>37</v>
      </c>
      <c r="AX199" s="13" t="s">
        <v>77</v>
      </c>
      <c r="AY199" s="238" t="s">
        <v>128</v>
      </c>
    </row>
    <row r="200" s="14" customFormat="1">
      <c r="A200" s="14"/>
      <c r="B200" s="239"/>
      <c r="C200" s="240"/>
      <c r="D200" s="225" t="s">
        <v>141</v>
      </c>
      <c r="E200" s="241" t="s">
        <v>19</v>
      </c>
      <c r="F200" s="242" t="s">
        <v>260</v>
      </c>
      <c r="G200" s="240"/>
      <c r="H200" s="243">
        <v>122.27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141</v>
      </c>
      <c r="AU200" s="249" t="s">
        <v>84</v>
      </c>
      <c r="AV200" s="14" t="s">
        <v>84</v>
      </c>
      <c r="AW200" s="14" t="s">
        <v>37</v>
      </c>
      <c r="AX200" s="14" t="s">
        <v>82</v>
      </c>
      <c r="AY200" s="249" t="s">
        <v>128</v>
      </c>
    </row>
    <row r="201" s="2" customFormat="1" ht="24" customHeight="1">
      <c r="A201" s="39"/>
      <c r="B201" s="40"/>
      <c r="C201" s="212" t="s">
        <v>261</v>
      </c>
      <c r="D201" s="212" t="s">
        <v>130</v>
      </c>
      <c r="E201" s="213" t="s">
        <v>262</v>
      </c>
      <c r="F201" s="214" t="s">
        <v>263</v>
      </c>
      <c r="G201" s="215" t="s">
        <v>170</v>
      </c>
      <c r="H201" s="216">
        <v>152.93799999999999</v>
      </c>
      <c r="I201" s="217"/>
      <c r="J201" s="218">
        <f>ROUND(I201*H201,2)</f>
        <v>0</v>
      </c>
      <c r="K201" s="214" t="s">
        <v>134</v>
      </c>
      <c r="L201" s="45"/>
      <c r="M201" s="219" t="s">
        <v>19</v>
      </c>
      <c r="N201" s="220" t="s">
        <v>48</v>
      </c>
      <c r="O201" s="85"/>
      <c r="P201" s="221">
        <f>O201*H201</f>
        <v>0</v>
      </c>
      <c r="Q201" s="221">
        <v>0</v>
      </c>
      <c r="R201" s="221">
        <f>Q201*H201</f>
        <v>0</v>
      </c>
      <c r="S201" s="221">
        <v>0.19</v>
      </c>
      <c r="T201" s="222">
        <f>S201*H201</f>
        <v>29.058219999999999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3" t="s">
        <v>135</v>
      </c>
      <c r="AT201" s="223" t="s">
        <v>130</v>
      </c>
      <c r="AU201" s="223" t="s">
        <v>84</v>
      </c>
      <c r="AY201" s="18" t="s">
        <v>128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8" t="s">
        <v>82</v>
      </c>
      <c r="BK201" s="224">
        <f>ROUND(I201*H201,2)</f>
        <v>0</v>
      </c>
      <c r="BL201" s="18" t="s">
        <v>135</v>
      </c>
      <c r="BM201" s="223" t="s">
        <v>264</v>
      </c>
    </row>
    <row r="202" s="2" customFormat="1">
      <c r="A202" s="39"/>
      <c r="B202" s="40"/>
      <c r="C202" s="41"/>
      <c r="D202" s="225" t="s">
        <v>137</v>
      </c>
      <c r="E202" s="41"/>
      <c r="F202" s="226" t="s">
        <v>259</v>
      </c>
      <c r="G202" s="41"/>
      <c r="H202" s="41"/>
      <c r="I202" s="131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137</v>
      </c>
      <c r="AU202" s="18" t="s">
        <v>84</v>
      </c>
    </row>
    <row r="203" s="2" customFormat="1">
      <c r="A203" s="39"/>
      <c r="B203" s="40"/>
      <c r="C203" s="41"/>
      <c r="D203" s="225" t="s">
        <v>139</v>
      </c>
      <c r="E203" s="41"/>
      <c r="F203" s="226" t="s">
        <v>187</v>
      </c>
      <c r="G203" s="41"/>
      <c r="H203" s="41"/>
      <c r="I203" s="131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139</v>
      </c>
      <c r="AU203" s="18" t="s">
        <v>84</v>
      </c>
    </row>
    <row r="204" s="13" customFormat="1">
      <c r="A204" s="13"/>
      <c r="B204" s="229"/>
      <c r="C204" s="230"/>
      <c r="D204" s="225" t="s">
        <v>141</v>
      </c>
      <c r="E204" s="231" t="s">
        <v>19</v>
      </c>
      <c r="F204" s="232" t="s">
        <v>142</v>
      </c>
      <c r="G204" s="230"/>
      <c r="H204" s="231" t="s">
        <v>19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141</v>
      </c>
      <c r="AU204" s="238" t="s">
        <v>84</v>
      </c>
      <c r="AV204" s="13" t="s">
        <v>82</v>
      </c>
      <c r="AW204" s="13" t="s">
        <v>37</v>
      </c>
      <c r="AX204" s="13" t="s">
        <v>77</v>
      </c>
      <c r="AY204" s="238" t="s">
        <v>128</v>
      </c>
    </row>
    <row r="205" s="14" customFormat="1">
      <c r="A205" s="14"/>
      <c r="B205" s="239"/>
      <c r="C205" s="240"/>
      <c r="D205" s="225" t="s">
        <v>141</v>
      </c>
      <c r="E205" s="241" t="s">
        <v>19</v>
      </c>
      <c r="F205" s="242" t="s">
        <v>265</v>
      </c>
      <c r="G205" s="240"/>
      <c r="H205" s="243">
        <v>152.93799999999999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141</v>
      </c>
      <c r="AU205" s="249" t="s">
        <v>84</v>
      </c>
      <c r="AV205" s="14" t="s">
        <v>84</v>
      </c>
      <c r="AW205" s="14" t="s">
        <v>37</v>
      </c>
      <c r="AX205" s="14" t="s">
        <v>82</v>
      </c>
      <c r="AY205" s="249" t="s">
        <v>128</v>
      </c>
    </row>
    <row r="206" s="2" customFormat="1" ht="24" customHeight="1">
      <c r="A206" s="39"/>
      <c r="B206" s="40"/>
      <c r="C206" s="212" t="s">
        <v>266</v>
      </c>
      <c r="D206" s="212" t="s">
        <v>130</v>
      </c>
      <c r="E206" s="213" t="s">
        <v>267</v>
      </c>
      <c r="F206" s="214" t="s">
        <v>268</v>
      </c>
      <c r="G206" s="215" t="s">
        <v>205</v>
      </c>
      <c r="H206" s="216">
        <v>264.94</v>
      </c>
      <c r="I206" s="217"/>
      <c r="J206" s="218">
        <f>ROUND(I206*H206,2)</f>
        <v>0</v>
      </c>
      <c r="K206" s="214" t="s">
        <v>134</v>
      </c>
      <c r="L206" s="45"/>
      <c r="M206" s="219" t="s">
        <v>19</v>
      </c>
      <c r="N206" s="220" t="s">
        <v>48</v>
      </c>
      <c r="O206" s="85"/>
      <c r="P206" s="221">
        <f>O206*H206</f>
        <v>0</v>
      </c>
      <c r="Q206" s="221">
        <v>0</v>
      </c>
      <c r="R206" s="221">
        <f>Q206*H206</f>
        <v>0</v>
      </c>
      <c r="S206" s="221">
        <v>0.25</v>
      </c>
      <c r="T206" s="222">
        <f>S206*H206</f>
        <v>66.234999999999999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3" t="s">
        <v>135</v>
      </c>
      <c r="AT206" s="223" t="s">
        <v>130</v>
      </c>
      <c r="AU206" s="223" t="s">
        <v>84</v>
      </c>
      <c r="AY206" s="18" t="s">
        <v>128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82</v>
      </c>
      <c r="BK206" s="224">
        <f>ROUND(I206*H206,2)</f>
        <v>0</v>
      </c>
      <c r="BL206" s="18" t="s">
        <v>135</v>
      </c>
      <c r="BM206" s="223" t="s">
        <v>269</v>
      </c>
    </row>
    <row r="207" s="2" customFormat="1">
      <c r="A207" s="39"/>
      <c r="B207" s="40"/>
      <c r="C207" s="41"/>
      <c r="D207" s="225" t="s">
        <v>137</v>
      </c>
      <c r="E207" s="41"/>
      <c r="F207" s="226" t="s">
        <v>270</v>
      </c>
      <c r="G207" s="41"/>
      <c r="H207" s="41"/>
      <c r="I207" s="131"/>
      <c r="J207" s="41"/>
      <c r="K207" s="41"/>
      <c r="L207" s="45"/>
      <c r="M207" s="227"/>
      <c r="N207" s="22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137</v>
      </c>
      <c r="AU207" s="18" t="s">
        <v>84</v>
      </c>
    </row>
    <row r="208" s="2" customFormat="1">
      <c r="A208" s="39"/>
      <c r="B208" s="40"/>
      <c r="C208" s="41"/>
      <c r="D208" s="225" t="s">
        <v>139</v>
      </c>
      <c r="E208" s="41"/>
      <c r="F208" s="226" t="s">
        <v>187</v>
      </c>
      <c r="G208" s="41"/>
      <c r="H208" s="41"/>
      <c r="I208" s="131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139</v>
      </c>
      <c r="AU208" s="18" t="s">
        <v>84</v>
      </c>
    </row>
    <row r="209" s="13" customFormat="1">
      <c r="A209" s="13"/>
      <c r="B209" s="229"/>
      <c r="C209" s="230"/>
      <c r="D209" s="225" t="s">
        <v>141</v>
      </c>
      <c r="E209" s="231" t="s">
        <v>19</v>
      </c>
      <c r="F209" s="232" t="s">
        <v>142</v>
      </c>
      <c r="G209" s="230"/>
      <c r="H209" s="231" t="s">
        <v>19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141</v>
      </c>
      <c r="AU209" s="238" t="s">
        <v>84</v>
      </c>
      <c r="AV209" s="13" t="s">
        <v>82</v>
      </c>
      <c r="AW209" s="13" t="s">
        <v>37</v>
      </c>
      <c r="AX209" s="13" t="s">
        <v>77</v>
      </c>
      <c r="AY209" s="238" t="s">
        <v>128</v>
      </c>
    </row>
    <row r="210" s="14" customFormat="1">
      <c r="A210" s="14"/>
      <c r="B210" s="239"/>
      <c r="C210" s="240"/>
      <c r="D210" s="225" t="s">
        <v>141</v>
      </c>
      <c r="E210" s="241" t="s">
        <v>19</v>
      </c>
      <c r="F210" s="242" t="s">
        <v>271</v>
      </c>
      <c r="G210" s="240"/>
      <c r="H210" s="243">
        <v>264.94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141</v>
      </c>
      <c r="AU210" s="249" t="s">
        <v>84</v>
      </c>
      <c r="AV210" s="14" t="s">
        <v>84</v>
      </c>
      <c r="AW210" s="14" t="s">
        <v>37</v>
      </c>
      <c r="AX210" s="14" t="s">
        <v>82</v>
      </c>
      <c r="AY210" s="249" t="s">
        <v>128</v>
      </c>
    </row>
    <row r="211" s="2" customFormat="1" ht="24" customHeight="1">
      <c r="A211" s="39"/>
      <c r="B211" s="40"/>
      <c r="C211" s="212" t="s">
        <v>272</v>
      </c>
      <c r="D211" s="212" t="s">
        <v>130</v>
      </c>
      <c r="E211" s="213" t="s">
        <v>273</v>
      </c>
      <c r="F211" s="214" t="s">
        <v>274</v>
      </c>
      <c r="G211" s="215" t="s">
        <v>170</v>
      </c>
      <c r="H211" s="216">
        <v>6.4800000000000004</v>
      </c>
      <c r="I211" s="217"/>
      <c r="J211" s="218">
        <f>ROUND(I211*H211,2)</f>
        <v>0</v>
      </c>
      <c r="K211" s="214" t="s">
        <v>134</v>
      </c>
      <c r="L211" s="45"/>
      <c r="M211" s="219" t="s">
        <v>19</v>
      </c>
      <c r="N211" s="220" t="s">
        <v>48</v>
      </c>
      <c r="O211" s="85"/>
      <c r="P211" s="221">
        <f>O211*H211</f>
        <v>0</v>
      </c>
      <c r="Q211" s="221">
        <v>0</v>
      </c>
      <c r="R211" s="221">
        <f>Q211*H211</f>
        <v>0</v>
      </c>
      <c r="S211" s="221">
        <v>0.031</v>
      </c>
      <c r="T211" s="222">
        <f>S211*H211</f>
        <v>0.20088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3" t="s">
        <v>135</v>
      </c>
      <c r="AT211" s="223" t="s">
        <v>130</v>
      </c>
      <c r="AU211" s="223" t="s">
        <v>84</v>
      </c>
      <c r="AY211" s="18" t="s">
        <v>128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82</v>
      </c>
      <c r="BK211" s="224">
        <f>ROUND(I211*H211,2)</f>
        <v>0</v>
      </c>
      <c r="BL211" s="18" t="s">
        <v>135</v>
      </c>
      <c r="BM211" s="223" t="s">
        <v>275</v>
      </c>
    </row>
    <row r="212" s="2" customFormat="1">
      <c r="A212" s="39"/>
      <c r="B212" s="40"/>
      <c r="C212" s="41"/>
      <c r="D212" s="225" t="s">
        <v>137</v>
      </c>
      <c r="E212" s="41"/>
      <c r="F212" s="226" t="s">
        <v>276</v>
      </c>
      <c r="G212" s="41"/>
      <c r="H212" s="41"/>
      <c r="I212" s="131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137</v>
      </c>
      <c r="AU212" s="18" t="s">
        <v>84</v>
      </c>
    </row>
    <row r="213" s="2" customFormat="1">
      <c r="A213" s="39"/>
      <c r="B213" s="40"/>
      <c r="C213" s="41"/>
      <c r="D213" s="225" t="s">
        <v>139</v>
      </c>
      <c r="E213" s="41"/>
      <c r="F213" s="226" t="s">
        <v>277</v>
      </c>
      <c r="G213" s="41"/>
      <c r="H213" s="41"/>
      <c r="I213" s="131"/>
      <c r="J213" s="41"/>
      <c r="K213" s="41"/>
      <c r="L213" s="45"/>
      <c r="M213" s="227"/>
      <c r="N213" s="22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139</v>
      </c>
      <c r="AU213" s="18" t="s">
        <v>84</v>
      </c>
    </row>
    <row r="214" s="13" customFormat="1">
      <c r="A214" s="13"/>
      <c r="B214" s="229"/>
      <c r="C214" s="230"/>
      <c r="D214" s="225" t="s">
        <v>141</v>
      </c>
      <c r="E214" s="231" t="s">
        <v>19</v>
      </c>
      <c r="F214" s="232" t="s">
        <v>142</v>
      </c>
      <c r="G214" s="230"/>
      <c r="H214" s="231" t="s">
        <v>19</v>
      </c>
      <c r="I214" s="233"/>
      <c r="J214" s="230"/>
      <c r="K214" s="230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141</v>
      </c>
      <c r="AU214" s="238" t="s">
        <v>84</v>
      </c>
      <c r="AV214" s="13" t="s">
        <v>82</v>
      </c>
      <c r="AW214" s="13" t="s">
        <v>37</v>
      </c>
      <c r="AX214" s="13" t="s">
        <v>77</v>
      </c>
      <c r="AY214" s="238" t="s">
        <v>128</v>
      </c>
    </row>
    <row r="215" s="14" customFormat="1">
      <c r="A215" s="14"/>
      <c r="B215" s="239"/>
      <c r="C215" s="240"/>
      <c r="D215" s="225" t="s">
        <v>141</v>
      </c>
      <c r="E215" s="241" t="s">
        <v>19</v>
      </c>
      <c r="F215" s="242" t="s">
        <v>278</v>
      </c>
      <c r="G215" s="240"/>
      <c r="H215" s="243">
        <v>6.4800000000000004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141</v>
      </c>
      <c r="AU215" s="249" t="s">
        <v>84</v>
      </c>
      <c r="AV215" s="14" t="s">
        <v>84</v>
      </c>
      <c r="AW215" s="14" t="s">
        <v>37</v>
      </c>
      <c r="AX215" s="14" t="s">
        <v>82</v>
      </c>
      <c r="AY215" s="249" t="s">
        <v>128</v>
      </c>
    </row>
    <row r="216" s="2" customFormat="1" ht="24" customHeight="1">
      <c r="A216" s="39"/>
      <c r="B216" s="40"/>
      <c r="C216" s="212" t="s">
        <v>7</v>
      </c>
      <c r="D216" s="212" t="s">
        <v>130</v>
      </c>
      <c r="E216" s="213" t="s">
        <v>279</v>
      </c>
      <c r="F216" s="214" t="s">
        <v>280</v>
      </c>
      <c r="G216" s="215" t="s">
        <v>170</v>
      </c>
      <c r="H216" s="216">
        <v>8.6400000000000006</v>
      </c>
      <c r="I216" s="217"/>
      <c r="J216" s="218">
        <f>ROUND(I216*H216,2)</f>
        <v>0</v>
      </c>
      <c r="K216" s="214" t="s">
        <v>134</v>
      </c>
      <c r="L216" s="45"/>
      <c r="M216" s="219" t="s">
        <v>19</v>
      </c>
      <c r="N216" s="220" t="s">
        <v>48</v>
      </c>
      <c r="O216" s="85"/>
      <c r="P216" s="221">
        <f>O216*H216</f>
        <v>0</v>
      </c>
      <c r="Q216" s="221">
        <v>0</v>
      </c>
      <c r="R216" s="221">
        <f>Q216*H216</f>
        <v>0</v>
      </c>
      <c r="S216" s="221">
        <v>0.027</v>
      </c>
      <c r="T216" s="222">
        <f>S216*H216</f>
        <v>0.23328000000000002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3" t="s">
        <v>135</v>
      </c>
      <c r="AT216" s="223" t="s">
        <v>130</v>
      </c>
      <c r="AU216" s="223" t="s">
        <v>84</v>
      </c>
      <c r="AY216" s="18" t="s">
        <v>128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82</v>
      </c>
      <c r="BK216" s="224">
        <f>ROUND(I216*H216,2)</f>
        <v>0</v>
      </c>
      <c r="BL216" s="18" t="s">
        <v>135</v>
      </c>
      <c r="BM216" s="223" t="s">
        <v>281</v>
      </c>
    </row>
    <row r="217" s="2" customFormat="1">
      <c r="A217" s="39"/>
      <c r="B217" s="40"/>
      <c r="C217" s="41"/>
      <c r="D217" s="225" t="s">
        <v>137</v>
      </c>
      <c r="E217" s="41"/>
      <c r="F217" s="226" t="s">
        <v>276</v>
      </c>
      <c r="G217" s="41"/>
      <c r="H217" s="41"/>
      <c r="I217" s="131"/>
      <c r="J217" s="41"/>
      <c r="K217" s="41"/>
      <c r="L217" s="45"/>
      <c r="M217" s="227"/>
      <c r="N217" s="22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137</v>
      </c>
      <c r="AU217" s="18" t="s">
        <v>84</v>
      </c>
    </row>
    <row r="218" s="2" customFormat="1">
      <c r="A218" s="39"/>
      <c r="B218" s="40"/>
      <c r="C218" s="41"/>
      <c r="D218" s="225" t="s">
        <v>139</v>
      </c>
      <c r="E218" s="41"/>
      <c r="F218" s="226" t="s">
        <v>277</v>
      </c>
      <c r="G218" s="41"/>
      <c r="H218" s="41"/>
      <c r="I218" s="131"/>
      <c r="J218" s="41"/>
      <c r="K218" s="41"/>
      <c r="L218" s="45"/>
      <c r="M218" s="227"/>
      <c r="N218" s="22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139</v>
      </c>
      <c r="AU218" s="18" t="s">
        <v>84</v>
      </c>
    </row>
    <row r="219" s="13" customFormat="1">
      <c r="A219" s="13"/>
      <c r="B219" s="229"/>
      <c r="C219" s="230"/>
      <c r="D219" s="225" t="s">
        <v>141</v>
      </c>
      <c r="E219" s="231" t="s">
        <v>19</v>
      </c>
      <c r="F219" s="232" t="s">
        <v>142</v>
      </c>
      <c r="G219" s="230"/>
      <c r="H219" s="231" t="s">
        <v>19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141</v>
      </c>
      <c r="AU219" s="238" t="s">
        <v>84</v>
      </c>
      <c r="AV219" s="13" t="s">
        <v>82</v>
      </c>
      <c r="AW219" s="13" t="s">
        <v>37</v>
      </c>
      <c r="AX219" s="13" t="s">
        <v>77</v>
      </c>
      <c r="AY219" s="238" t="s">
        <v>128</v>
      </c>
    </row>
    <row r="220" s="14" customFormat="1">
      <c r="A220" s="14"/>
      <c r="B220" s="239"/>
      <c r="C220" s="240"/>
      <c r="D220" s="225" t="s">
        <v>141</v>
      </c>
      <c r="E220" s="241" t="s">
        <v>19</v>
      </c>
      <c r="F220" s="242" t="s">
        <v>282</v>
      </c>
      <c r="G220" s="240"/>
      <c r="H220" s="243">
        <v>8.6400000000000006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141</v>
      </c>
      <c r="AU220" s="249" t="s">
        <v>84</v>
      </c>
      <c r="AV220" s="14" t="s">
        <v>84</v>
      </c>
      <c r="AW220" s="14" t="s">
        <v>37</v>
      </c>
      <c r="AX220" s="14" t="s">
        <v>82</v>
      </c>
      <c r="AY220" s="249" t="s">
        <v>128</v>
      </c>
    </row>
    <row r="221" s="2" customFormat="1" ht="24" customHeight="1">
      <c r="A221" s="39"/>
      <c r="B221" s="40"/>
      <c r="C221" s="212" t="s">
        <v>283</v>
      </c>
      <c r="D221" s="212" t="s">
        <v>130</v>
      </c>
      <c r="E221" s="213" t="s">
        <v>284</v>
      </c>
      <c r="F221" s="214" t="s">
        <v>285</v>
      </c>
      <c r="G221" s="215" t="s">
        <v>170</v>
      </c>
      <c r="H221" s="216">
        <v>6.4800000000000004</v>
      </c>
      <c r="I221" s="217"/>
      <c r="J221" s="218">
        <f>ROUND(I221*H221,2)</f>
        <v>0</v>
      </c>
      <c r="K221" s="214" t="s">
        <v>134</v>
      </c>
      <c r="L221" s="45"/>
      <c r="M221" s="219" t="s">
        <v>19</v>
      </c>
      <c r="N221" s="220" t="s">
        <v>48</v>
      </c>
      <c r="O221" s="85"/>
      <c r="P221" s="221">
        <f>O221*H221</f>
        <v>0</v>
      </c>
      <c r="Q221" s="221">
        <v>0</v>
      </c>
      <c r="R221" s="221">
        <f>Q221*H221</f>
        <v>0</v>
      </c>
      <c r="S221" s="221">
        <v>0.048000000000000001</v>
      </c>
      <c r="T221" s="222">
        <f>S221*H221</f>
        <v>0.31104000000000004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3" t="s">
        <v>135</v>
      </c>
      <c r="AT221" s="223" t="s">
        <v>130</v>
      </c>
      <c r="AU221" s="223" t="s">
        <v>84</v>
      </c>
      <c r="AY221" s="18" t="s">
        <v>128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8" t="s">
        <v>82</v>
      </c>
      <c r="BK221" s="224">
        <f>ROUND(I221*H221,2)</f>
        <v>0</v>
      </c>
      <c r="BL221" s="18" t="s">
        <v>135</v>
      </c>
      <c r="BM221" s="223" t="s">
        <v>286</v>
      </c>
    </row>
    <row r="222" s="2" customFormat="1">
      <c r="A222" s="39"/>
      <c r="B222" s="40"/>
      <c r="C222" s="41"/>
      <c r="D222" s="225" t="s">
        <v>137</v>
      </c>
      <c r="E222" s="41"/>
      <c r="F222" s="226" t="s">
        <v>276</v>
      </c>
      <c r="G222" s="41"/>
      <c r="H222" s="41"/>
      <c r="I222" s="131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137</v>
      </c>
      <c r="AU222" s="18" t="s">
        <v>84</v>
      </c>
    </row>
    <row r="223" s="2" customFormat="1">
      <c r="A223" s="39"/>
      <c r="B223" s="40"/>
      <c r="C223" s="41"/>
      <c r="D223" s="225" t="s">
        <v>139</v>
      </c>
      <c r="E223" s="41"/>
      <c r="F223" s="226" t="s">
        <v>277</v>
      </c>
      <c r="G223" s="41"/>
      <c r="H223" s="41"/>
      <c r="I223" s="131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139</v>
      </c>
      <c r="AU223" s="18" t="s">
        <v>84</v>
      </c>
    </row>
    <row r="224" s="13" customFormat="1">
      <c r="A224" s="13"/>
      <c r="B224" s="229"/>
      <c r="C224" s="230"/>
      <c r="D224" s="225" t="s">
        <v>141</v>
      </c>
      <c r="E224" s="231" t="s">
        <v>19</v>
      </c>
      <c r="F224" s="232" t="s">
        <v>142</v>
      </c>
      <c r="G224" s="230"/>
      <c r="H224" s="231" t="s">
        <v>19</v>
      </c>
      <c r="I224" s="233"/>
      <c r="J224" s="230"/>
      <c r="K224" s="230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141</v>
      </c>
      <c r="AU224" s="238" t="s">
        <v>84</v>
      </c>
      <c r="AV224" s="13" t="s">
        <v>82</v>
      </c>
      <c r="AW224" s="13" t="s">
        <v>37</v>
      </c>
      <c r="AX224" s="13" t="s">
        <v>77</v>
      </c>
      <c r="AY224" s="238" t="s">
        <v>128</v>
      </c>
    </row>
    <row r="225" s="14" customFormat="1">
      <c r="A225" s="14"/>
      <c r="B225" s="239"/>
      <c r="C225" s="240"/>
      <c r="D225" s="225" t="s">
        <v>141</v>
      </c>
      <c r="E225" s="241" t="s">
        <v>19</v>
      </c>
      <c r="F225" s="242" t="s">
        <v>287</v>
      </c>
      <c r="G225" s="240"/>
      <c r="H225" s="243">
        <v>6.4800000000000004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141</v>
      </c>
      <c r="AU225" s="249" t="s">
        <v>84</v>
      </c>
      <c r="AV225" s="14" t="s">
        <v>84</v>
      </c>
      <c r="AW225" s="14" t="s">
        <v>37</v>
      </c>
      <c r="AX225" s="14" t="s">
        <v>82</v>
      </c>
      <c r="AY225" s="249" t="s">
        <v>128</v>
      </c>
    </row>
    <row r="226" s="2" customFormat="1" ht="24" customHeight="1">
      <c r="A226" s="39"/>
      <c r="B226" s="40"/>
      <c r="C226" s="212" t="s">
        <v>288</v>
      </c>
      <c r="D226" s="212" t="s">
        <v>130</v>
      </c>
      <c r="E226" s="213" t="s">
        <v>289</v>
      </c>
      <c r="F226" s="214" t="s">
        <v>290</v>
      </c>
      <c r="G226" s="215" t="s">
        <v>170</v>
      </c>
      <c r="H226" s="216">
        <v>75.060000000000002</v>
      </c>
      <c r="I226" s="217"/>
      <c r="J226" s="218">
        <f>ROUND(I226*H226,2)</f>
        <v>0</v>
      </c>
      <c r="K226" s="214" t="s">
        <v>134</v>
      </c>
      <c r="L226" s="45"/>
      <c r="M226" s="219" t="s">
        <v>19</v>
      </c>
      <c r="N226" s="220" t="s">
        <v>48</v>
      </c>
      <c r="O226" s="85"/>
      <c r="P226" s="221">
        <f>O226*H226</f>
        <v>0</v>
      </c>
      <c r="Q226" s="221">
        <v>0</v>
      </c>
      <c r="R226" s="221">
        <f>Q226*H226</f>
        <v>0</v>
      </c>
      <c r="S226" s="221">
        <v>0.037999999999999999</v>
      </c>
      <c r="T226" s="222">
        <f>S226*H226</f>
        <v>2.8522799999999999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3" t="s">
        <v>135</v>
      </c>
      <c r="AT226" s="223" t="s">
        <v>130</v>
      </c>
      <c r="AU226" s="223" t="s">
        <v>84</v>
      </c>
      <c r="AY226" s="18" t="s">
        <v>128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8" t="s">
        <v>82</v>
      </c>
      <c r="BK226" s="224">
        <f>ROUND(I226*H226,2)</f>
        <v>0</v>
      </c>
      <c r="BL226" s="18" t="s">
        <v>135</v>
      </c>
      <c r="BM226" s="223" t="s">
        <v>291</v>
      </c>
    </row>
    <row r="227" s="2" customFormat="1">
      <c r="A227" s="39"/>
      <c r="B227" s="40"/>
      <c r="C227" s="41"/>
      <c r="D227" s="225" t="s">
        <v>137</v>
      </c>
      <c r="E227" s="41"/>
      <c r="F227" s="226" t="s">
        <v>276</v>
      </c>
      <c r="G227" s="41"/>
      <c r="H227" s="41"/>
      <c r="I227" s="131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137</v>
      </c>
      <c r="AU227" s="18" t="s">
        <v>84</v>
      </c>
    </row>
    <row r="228" s="2" customFormat="1">
      <c r="A228" s="39"/>
      <c r="B228" s="40"/>
      <c r="C228" s="41"/>
      <c r="D228" s="225" t="s">
        <v>139</v>
      </c>
      <c r="E228" s="41"/>
      <c r="F228" s="226" t="s">
        <v>277</v>
      </c>
      <c r="G228" s="41"/>
      <c r="H228" s="41"/>
      <c r="I228" s="131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139</v>
      </c>
      <c r="AU228" s="18" t="s">
        <v>84</v>
      </c>
    </row>
    <row r="229" s="13" customFormat="1">
      <c r="A229" s="13"/>
      <c r="B229" s="229"/>
      <c r="C229" s="230"/>
      <c r="D229" s="225" t="s">
        <v>141</v>
      </c>
      <c r="E229" s="231" t="s">
        <v>19</v>
      </c>
      <c r="F229" s="232" t="s">
        <v>142</v>
      </c>
      <c r="G229" s="230"/>
      <c r="H229" s="231" t="s">
        <v>19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141</v>
      </c>
      <c r="AU229" s="238" t="s">
        <v>84</v>
      </c>
      <c r="AV229" s="13" t="s">
        <v>82</v>
      </c>
      <c r="AW229" s="13" t="s">
        <v>37</v>
      </c>
      <c r="AX229" s="13" t="s">
        <v>77</v>
      </c>
      <c r="AY229" s="238" t="s">
        <v>128</v>
      </c>
    </row>
    <row r="230" s="14" customFormat="1">
      <c r="A230" s="14"/>
      <c r="B230" s="239"/>
      <c r="C230" s="240"/>
      <c r="D230" s="225" t="s">
        <v>141</v>
      </c>
      <c r="E230" s="241" t="s">
        <v>19</v>
      </c>
      <c r="F230" s="242" t="s">
        <v>292</v>
      </c>
      <c r="G230" s="240"/>
      <c r="H230" s="243">
        <v>75.060000000000002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9" t="s">
        <v>141</v>
      </c>
      <c r="AU230" s="249" t="s">
        <v>84</v>
      </c>
      <c r="AV230" s="14" t="s">
        <v>84</v>
      </c>
      <c r="AW230" s="14" t="s">
        <v>37</v>
      </c>
      <c r="AX230" s="14" t="s">
        <v>82</v>
      </c>
      <c r="AY230" s="249" t="s">
        <v>128</v>
      </c>
    </row>
    <row r="231" s="2" customFormat="1" ht="24" customHeight="1">
      <c r="A231" s="39"/>
      <c r="B231" s="40"/>
      <c r="C231" s="212" t="s">
        <v>293</v>
      </c>
      <c r="D231" s="212" t="s">
        <v>130</v>
      </c>
      <c r="E231" s="213" t="s">
        <v>294</v>
      </c>
      <c r="F231" s="214" t="s">
        <v>295</v>
      </c>
      <c r="G231" s="215" t="s">
        <v>170</v>
      </c>
      <c r="H231" s="216">
        <v>38.880000000000003</v>
      </c>
      <c r="I231" s="217"/>
      <c r="J231" s="218">
        <f>ROUND(I231*H231,2)</f>
        <v>0</v>
      </c>
      <c r="K231" s="214" t="s">
        <v>134</v>
      </c>
      <c r="L231" s="45"/>
      <c r="M231" s="219" t="s">
        <v>19</v>
      </c>
      <c r="N231" s="220" t="s">
        <v>48</v>
      </c>
      <c r="O231" s="85"/>
      <c r="P231" s="221">
        <f>O231*H231</f>
        <v>0</v>
      </c>
      <c r="Q231" s="221">
        <v>0</v>
      </c>
      <c r="R231" s="221">
        <f>Q231*H231</f>
        <v>0</v>
      </c>
      <c r="S231" s="221">
        <v>0.034000000000000002</v>
      </c>
      <c r="T231" s="222">
        <f>S231*H231</f>
        <v>1.3219200000000002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3" t="s">
        <v>135</v>
      </c>
      <c r="AT231" s="223" t="s">
        <v>130</v>
      </c>
      <c r="AU231" s="223" t="s">
        <v>84</v>
      </c>
      <c r="AY231" s="18" t="s">
        <v>128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82</v>
      </c>
      <c r="BK231" s="224">
        <f>ROUND(I231*H231,2)</f>
        <v>0</v>
      </c>
      <c r="BL231" s="18" t="s">
        <v>135</v>
      </c>
      <c r="BM231" s="223" t="s">
        <v>296</v>
      </c>
    </row>
    <row r="232" s="2" customFormat="1">
      <c r="A232" s="39"/>
      <c r="B232" s="40"/>
      <c r="C232" s="41"/>
      <c r="D232" s="225" t="s">
        <v>137</v>
      </c>
      <c r="E232" s="41"/>
      <c r="F232" s="226" t="s">
        <v>276</v>
      </c>
      <c r="G232" s="41"/>
      <c r="H232" s="41"/>
      <c r="I232" s="131"/>
      <c r="J232" s="41"/>
      <c r="K232" s="41"/>
      <c r="L232" s="45"/>
      <c r="M232" s="227"/>
      <c r="N232" s="22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137</v>
      </c>
      <c r="AU232" s="18" t="s">
        <v>84</v>
      </c>
    </row>
    <row r="233" s="2" customFormat="1">
      <c r="A233" s="39"/>
      <c r="B233" s="40"/>
      <c r="C233" s="41"/>
      <c r="D233" s="225" t="s">
        <v>139</v>
      </c>
      <c r="E233" s="41"/>
      <c r="F233" s="226" t="s">
        <v>277</v>
      </c>
      <c r="G233" s="41"/>
      <c r="H233" s="41"/>
      <c r="I233" s="131"/>
      <c r="J233" s="41"/>
      <c r="K233" s="41"/>
      <c r="L233" s="45"/>
      <c r="M233" s="227"/>
      <c r="N233" s="22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139</v>
      </c>
      <c r="AU233" s="18" t="s">
        <v>84</v>
      </c>
    </row>
    <row r="234" s="13" customFormat="1">
      <c r="A234" s="13"/>
      <c r="B234" s="229"/>
      <c r="C234" s="230"/>
      <c r="D234" s="225" t="s">
        <v>141</v>
      </c>
      <c r="E234" s="231" t="s">
        <v>19</v>
      </c>
      <c r="F234" s="232" t="s">
        <v>142</v>
      </c>
      <c r="G234" s="230"/>
      <c r="H234" s="231" t="s">
        <v>19</v>
      </c>
      <c r="I234" s="233"/>
      <c r="J234" s="230"/>
      <c r="K234" s="230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141</v>
      </c>
      <c r="AU234" s="238" t="s">
        <v>84</v>
      </c>
      <c r="AV234" s="13" t="s">
        <v>82</v>
      </c>
      <c r="AW234" s="13" t="s">
        <v>37</v>
      </c>
      <c r="AX234" s="13" t="s">
        <v>77</v>
      </c>
      <c r="AY234" s="238" t="s">
        <v>128</v>
      </c>
    </row>
    <row r="235" s="14" customFormat="1">
      <c r="A235" s="14"/>
      <c r="B235" s="239"/>
      <c r="C235" s="240"/>
      <c r="D235" s="225" t="s">
        <v>141</v>
      </c>
      <c r="E235" s="241" t="s">
        <v>19</v>
      </c>
      <c r="F235" s="242" t="s">
        <v>297</v>
      </c>
      <c r="G235" s="240"/>
      <c r="H235" s="243">
        <v>38.880000000000003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141</v>
      </c>
      <c r="AU235" s="249" t="s">
        <v>84</v>
      </c>
      <c r="AV235" s="14" t="s">
        <v>84</v>
      </c>
      <c r="AW235" s="14" t="s">
        <v>37</v>
      </c>
      <c r="AX235" s="14" t="s">
        <v>82</v>
      </c>
      <c r="AY235" s="249" t="s">
        <v>128</v>
      </c>
    </row>
    <row r="236" s="2" customFormat="1" ht="24" customHeight="1">
      <c r="A236" s="39"/>
      <c r="B236" s="40"/>
      <c r="C236" s="212" t="s">
        <v>298</v>
      </c>
      <c r="D236" s="212" t="s">
        <v>130</v>
      </c>
      <c r="E236" s="213" t="s">
        <v>299</v>
      </c>
      <c r="F236" s="214" t="s">
        <v>300</v>
      </c>
      <c r="G236" s="215" t="s">
        <v>170</v>
      </c>
      <c r="H236" s="216">
        <v>58.362000000000002</v>
      </c>
      <c r="I236" s="217"/>
      <c r="J236" s="218">
        <f>ROUND(I236*H236,2)</f>
        <v>0</v>
      </c>
      <c r="K236" s="214" t="s">
        <v>134</v>
      </c>
      <c r="L236" s="45"/>
      <c r="M236" s="219" t="s">
        <v>19</v>
      </c>
      <c r="N236" s="220" t="s">
        <v>48</v>
      </c>
      <c r="O236" s="85"/>
      <c r="P236" s="221">
        <f>O236*H236</f>
        <v>0</v>
      </c>
      <c r="Q236" s="221">
        <v>0</v>
      </c>
      <c r="R236" s="221">
        <f>Q236*H236</f>
        <v>0</v>
      </c>
      <c r="S236" s="221">
        <v>0.075999999999999998</v>
      </c>
      <c r="T236" s="222">
        <f>S236*H236</f>
        <v>4.4355120000000001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3" t="s">
        <v>135</v>
      </c>
      <c r="AT236" s="223" t="s">
        <v>130</v>
      </c>
      <c r="AU236" s="223" t="s">
        <v>84</v>
      </c>
      <c r="AY236" s="18" t="s">
        <v>128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82</v>
      </c>
      <c r="BK236" s="224">
        <f>ROUND(I236*H236,2)</f>
        <v>0</v>
      </c>
      <c r="BL236" s="18" t="s">
        <v>135</v>
      </c>
      <c r="BM236" s="223" t="s">
        <v>301</v>
      </c>
    </row>
    <row r="237" s="2" customFormat="1">
      <c r="A237" s="39"/>
      <c r="B237" s="40"/>
      <c r="C237" s="41"/>
      <c r="D237" s="225" t="s">
        <v>137</v>
      </c>
      <c r="E237" s="41"/>
      <c r="F237" s="226" t="s">
        <v>302</v>
      </c>
      <c r="G237" s="41"/>
      <c r="H237" s="41"/>
      <c r="I237" s="131"/>
      <c r="J237" s="41"/>
      <c r="K237" s="41"/>
      <c r="L237" s="45"/>
      <c r="M237" s="227"/>
      <c r="N237" s="22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137</v>
      </c>
      <c r="AU237" s="18" t="s">
        <v>84</v>
      </c>
    </row>
    <row r="238" s="2" customFormat="1">
      <c r="A238" s="39"/>
      <c r="B238" s="40"/>
      <c r="C238" s="41"/>
      <c r="D238" s="225" t="s">
        <v>139</v>
      </c>
      <c r="E238" s="41"/>
      <c r="F238" s="226" t="s">
        <v>277</v>
      </c>
      <c r="G238" s="41"/>
      <c r="H238" s="41"/>
      <c r="I238" s="131"/>
      <c r="J238" s="41"/>
      <c r="K238" s="41"/>
      <c r="L238" s="45"/>
      <c r="M238" s="227"/>
      <c r="N238" s="22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139</v>
      </c>
      <c r="AU238" s="18" t="s">
        <v>84</v>
      </c>
    </row>
    <row r="239" s="13" customFormat="1">
      <c r="A239" s="13"/>
      <c r="B239" s="229"/>
      <c r="C239" s="230"/>
      <c r="D239" s="225" t="s">
        <v>141</v>
      </c>
      <c r="E239" s="231" t="s">
        <v>19</v>
      </c>
      <c r="F239" s="232" t="s">
        <v>142</v>
      </c>
      <c r="G239" s="230"/>
      <c r="H239" s="231" t="s">
        <v>19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141</v>
      </c>
      <c r="AU239" s="238" t="s">
        <v>84</v>
      </c>
      <c r="AV239" s="13" t="s">
        <v>82</v>
      </c>
      <c r="AW239" s="13" t="s">
        <v>37</v>
      </c>
      <c r="AX239" s="13" t="s">
        <v>77</v>
      </c>
      <c r="AY239" s="238" t="s">
        <v>128</v>
      </c>
    </row>
    <row r="240" s="14" customFormat="1">
      <c r="A240" s="14"/>
      <c r="B240" s="239"/>
      <c r="C240" s="240"/>
      <c r="D240" s="225" t="s">
        <v>141</v>
      </c>
      <c r="E240" s="241" t="s">
        <v>19</v>
      </c>
      <c r="F240" s="242" t="s">
        <v>303</v>
      </c>
      <c r="G240" s="240"/>
      <c r="H240" s="243">
        <v>58.362000000000002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141</v>
      </c>
      <c r="AU240" s="249" t="s">
        <v>84</v>
      </c>
      <c r="AV240" s="14" t="s">
        <v>84</v>
      </c>
      <c r="AW240" s="14" t="s">
        <v>37</v>
      </c>
      <c r="AX240" s="14" t="s">
        <v>82</v>
      </c>
      <c r="AY240" s="249" t="s">
        <v>128</v>
      </c>
    </row>
    <row r="241" s="2" customFormat="1" ht="24" customHeight="1">
      <c r="A241" s="39"/>
      <c r="B241" s="40"/>
      <c r="C241" s="212" t="s">
        <v>304</v>
      </c>
      <c r="D241" s="212" t="s">
        <v>130</v>
      </c>
      <c r="E241" s="213" t="s">
        <v>305</v>
      </c>
      <c r="F241" s="214" t="s">
        <v>306</v>
      </c>
      <c r="G241" s="215" t="s">
        <v>170</v>
      </c>
      <c r="H241" s="216">
        <v>17.73</v>
      </c>
      <c r="I241" s="217"/>
      <c r="J241" s="218">
        <f>ROUND(I241*H241,2)</f>
        <v>0</v>
      </c>
      <c r="K241" s="214" t="s">
        <v>134</v>
      </c>
      <c r="L241" s="45"/>
      <c r="M241" s="219" t="s">
        <v>19</v>
      </c>
      <c r="N241" s="220" t="s">
        <v>48</v>
      </c>
      <c r="O241" s="85"/>
      <c r="P241" s="221">
        <f>O241*H241</f>
        <v>0</v>
      </c>
      <c r="Q241" s="221">
        <v>0</v>
      </c>
      <c r="R241" s="221">
        <f>Q241*H241</f>
        <v>0</v>
      </c>
      <c r="S241" s="221">
        <v>0.063</v>
      </c>
      <c r="T241" s="222">
        <f>S241*H241</f>
        <v>1.1169899999999999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3" t="s">
        <v>135</v>
      </c>
      <c r="AT241" s="223" t="s">
        <v>130</v>
      </c>
      <c r="AU241" s="223" t="s">
        <v>84</v>
      </c>
      <c r="AY241" s="18" t="s">
        <v>128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82</v>
      </c>
      <c r="BK241" s="224">
        <f>ROUND(I241*H241,2)</f>
        <v>0</v>
      </c>
      <c r="BL241" s="18" t="s">
        <v>135</v>
      </c>
      <c r="BM241" s="223" t="s">
        <v>307</v>
      </c>
    </row>
    <row r="242" s="2" customFormat="1">
      <c r="A242" s="39"/>
      <c r="B242" s="40"/>
      <c r="C242" s="41"/>
      <c r="D242" s="225" t="s">
        <v>137</v>
      </c>
      <c r="E242" s="41"/>
      <c r="F242" s="226" t="s">
        <v>302</v>
      </c>
      <c r="G242" s="41"/>
      <c r="H242" s="41"/>
      <c r="I242" s="131"/>
      <c r="J242" s="41"/>
      <c r="K242" s="41"/>
      <c r="L242" s="45"/>
      <c r="M242" s="227"/>
      <c r="N242" s="22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137</v>
      </c>
      <c r="AU242" s="18" t="s">
        <v>84</v>
      </c>
    </row>
    <row r="243" s="2" customFormat="1">
      <c r="A243" s="39"/>
      <c r="B243" s="40"/>
      <c r="C243" s="41"/>
      <c r="D243" s="225" t="s">
        <v>139</v>
      </c>
      <c r="E243" s="41"/>
      <c r="F243" s="226" t="s">
        <v>277</v>
      </c>
      <c r="G243" s="41"/>
      <c r="H243" s="41"/>
      <c r="I243" s="131"/>
      <c r="J243" s="41"/>
      <c r="K243" s="41"/>
      <c r="L243" s="45"/>
      <c r="M243" s="227"/>
      <c r="N243" s="22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139</v>
      </c>
      <c r="AU243" s="18" t="s">
        <v>84</v>
      </c>
    </row>
    <row r="244" s="13" customFormat="1">
      <c r="A244" s="13"/>
      <c r="B244" s="229"/>
      <c r="C244" s="230"/>
      <c r="D244" s="225" t="s">
        <v>141</v>
      </c>
      <c r="E244" s="231" t="s">
        <v>19</v>
      </c>
      <c r="F244" s="232" t="s">
        <v>142</v>
      </c>
      <c r="G244" s="230"/>
      <c r="H244" s="231" t="s">
        <v>19</v>
      </c>
      <c r="I244" s="233"/>
      <c r="J244" s="230"/>
      <c r="K244" s="230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141</v>
      </c>
      <c r="AU244" s="238" t="s">
        <v>84</v>
      </c>
      <c r="AV244" s="13" t="s">
        <v>82</v>
      </c>
      <c r="AW244" s="13" t="s">
        <v>37</v>
      </c>
      <c r="AX244" s="13" t="s">
        <v>77</v>
      </c>
      <c r="AY244" s="238" t="s">
        <v>128</v>
      </c>
    </row>
    <row r="245" s="14" customFormat="1">
      <c r="A245" s="14"/>
      <c r="B245" s="239"/>
      <c r="C245" s="240"/>
      <c r="D245" s="225" t="s">
        <v>141</v>
      </c>
      <c r="E245" s="241" t="s">
        <v>19</v>
      </c>
      <c r="F245" s="242" t="s">
        <v>308</v>
      </c>
      <c r="G245" s="240"/>
      <c r="H245" s="243">
        <v>17.73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141</v>
      </c>
      <c r="AU245" s="249" t="s">
        <v>84</v>
      </c>
      <c r="AV245" s="14" t="s">
        <v>84</v>
      </c>
      <c r="AW245" s="14" t="s">
        <v>37</v>
      </c>
      <c r="AX245" s="14" t="s">
        <v>82</v>
      </c>
      <c r="AY245" s="249" t="s">
        <v>128</v>
      </c>
    </row>
    <row r="246" s="2" customFormat="1" ht="24" customHeight="1">
      <c r="A246" s="39"/>
      <c r="B246" s="40"/>
      <c r="C246" s="212" t="s">
        <v>309</v>
      </c>
      <c r="D246" s="212" t="s">
        <v>130</v>
      </c>
      <c r="E246" s="213" t="s">
        <v>310</v>
      </c>
      <c r="F246" s="214" t="s">
        <v>311</v>
      </c>
      <c r="G246" s="215" t="s">
        <v>170</v>
      </c>
      <c r="H246" s="216">
        <v>53.689999999999998</v>
      </c>
      <c r="I246" s="217"/>
      <c r="J246" s="218">
        <f>ROUND(I246*H246,2)</f>
        <v>0</v>
      </c>
      <c r="K246" s="214" t="s">
        <v>134</v>
      </c>
      <c r="L246" s="45"/>
      <c r="M246" s="219" t="s">
        <v>19</v>
      </c>
      <c r="N246" s="220" t="s">
        <v>48</v>
      </c>
      <c r="O246" s="85"/>
      <c r="P246" s="221">
        <f>O246*H246</f>
        <v>0</v>
      </c>
      <c r="Q246" s="221">
        <v>0</v>
      </c>
      <c r="R246" s="221">
        <f>Q246*H246</f>
        <v>0</v>
      </c>
      <c r="S246" s="221">
        <v>0.068000000000000005</v>
      </c>
      <c r="T246" s="222">
        <f>S246*H246</f>
        <v>3.6509200000000002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3" t="s">
        <v>135</v>
      </c>
      <c r="AT246" s="223" t="s">
        <v>130</v>
      </c>
      <c r="AU246" s="223" t="s">
        <v>84</v>
      </c>
      <c r="AY246" s="18" t="s">
        <v>128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82</v>
      </c>
      <c r="BK246" s="224">
        <f>ROUND(I246*H246,2)</f>
        <v>0</v>
      </c>
      <c r="BL246" s="18" t="s">
        <v>135</v>
      </c>
      <c r="BM246" s="223" t="s">
        <v>312</v>
      </c>
    </row>
    <row r="247" s="2" customFormat="1">
      <c r="A247" s="39"/>
      <c r="B247" s="40"/>
      <c r="C247" s="41"/>
      <c r="D247" s="225" t="s">
        <v>137</v>
      </c>
      <c r="E247" s="41"/>
      <c r="F247" s="226" t="s">
        <v>259</v>
      </c>
      <c r="G247" s="41"/>
      <c r="H247" s="41"/>
      <c r="I247" s="131"/>
      <c r="J247" s="41"/>
      <c r="K247" s="41"/>
      <c r="L247" s="45"/>
      <c r="M247" s="227"/>
      <c r="N247" s="22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137</v>
      </c>
      <c r="AU247" s="18" t="s">
        <v>84</v>
      </c>
    </row>
    <row r="248" s="2" customFormat="1">
      <c r="A248" s="39"/>
      <c r="B248" s="40"/>
      <c r="C248" s="41"/>
      <c r="D248" s="225" t="s">
        <v>139</v>
      </c>
      <c r="E248" s="41"/>
      <c r="F248" s="226" t="s">
        <v>277</v>
      </c>
      <c r="G248" s="41"/>
      <c r="H248" s="41"/>
      <c r="I248" s="131"/>
      <c r="J248" s="41"/>
      <c r="K248" s="41"/>
      <c r="L248" s="45"/>
      <c r="M248" s="227"/>
      <c r="N248" s="228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139</v>
      </c>
      <c r="AU248" s="18" t="s">
        <v>84</v>
      </c>
    </row>
    <row r="249" s="13" customFormat="1">
      <c r="A249" s="13"/>
      <c r="B249" s="229"/>
      <c r="C249" s="230"/>
      <c r="D249" s="225" t="s">
        <v>141</v>
      </c>
      <c r="E249" s="231" t="s">
        <v>19</v>
      </c>
      <c r="F249" s="232" t="s">
        <v>142</v>
      </c>
      <c r="G249" s="230"/>
      <c r="H249" s="231" t="s">
        <v>19</v>
      </c>
      <c r="I249" s="233"/>
      <c r="J249" s="230"/>
      <c r="K249" s="230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141</v>
      </c>
      <c r="AU249" s="238" t="s">
        <v>84</v>
      </c>
      <c r="AV249" s="13" t="s">
        <v>82</v>
      </c>
      <c r="AW249" s="13" t="s">
        <v>37</v>
      </c>
      <c r="AX249" s="13" t="s">
        <v>77</v>
      </c>
      <c r="AY249" s="238" t="s">
        <v>128</v>
      </c>
    </row>
    <row r="250" s="14" customFormat="1">
      <c r="A250" s="14"/>
      <c r="B250" s="239"/>
      <c r="C250" s="240"/>
      <c r="D250" s="225" t="s">
        <v>141</v>
      </c>
      <c r="E250" s="241" t="s">
        <v>19</v>
      </c>
      <c r="F250" s="242" t="s">
        <v>313</v>
      </c>
      <c r="G250" s="240"/>
      <c r="H250" s="243">
        <v>53.689999999999998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141</v>
      </c>
      <c r="AU250" s="249" t="s">
        <v>84</v>
      </c>
      <c r="AV250" s="14" t="s">
        <v>84</v>
      </c>
      <c r="AW250" s="14" t="s">
        <v>37</v>
      </c>
      <c r="AX250" s="14" t="s">
        <v>82</v>
      </c>
      <c r="AY250" s="249" t="s">
        <v>128</v>
      </c>
    </row>
    <row r="251" s="2" customFormat="1" ht="16.5" customHeight="1">
      <c r="A251" s="39"/>
      <c r="B251" s="40"/>
      <c r="C251" s="212" t="s">
        <v>314</v>
      </c>
      <c r="D251" s="212" t="s">
        <v>130</v>
      </c>
      <c r="E251" s="213" t="s">
        <v>315</v>
      </c>
      <c r="F251" s="214" t="s">
        <v>316</v>
      </c>
      <c r="G251" s="215" t="s">
        <v>133</v>
      </c>
      <c r="H251" s="216">
        <v>5033</v>
      </c>
      <c r="I251" s="217"/>
      <c r="J251" s="218">
        <f>ROUND(I251*H251,2)</f>
        <v>0</v>
      </c>
      <c r="K251" s="214" t="s">
        <v>134</v>
      </c>
      <c r="L251" s="45"/>
      <c r="M251" s="219" t="s">
        <v>19</v>
      </c>
      <c r="N251" s="220" t="s">
        <v>48</v>
      </c>
      <c r="O251" s="85"/>
      <c r="P251" s="221">
        <f>O251*H251</f>
        <v>0</v>
      </c>
      <c r="Q251" s="221">
        <v>0</v>
      </c>
      <c r="R251" s="221">
        <f>Q251*H251</f>
        <v>0</v>
      </c>
      <c r="S251" s="221">
        <v>0.15648999999999999</v>
      </c>
      <c r="T251" s="222">
        <f>S251*H251</f>
        <v>787.61416999999994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3" t="s">
        <v>135</v>
      </c>
      <c r="AT251" s="223" t="s">
        <v>130</v>
      </c>
      <c r="AU251" s="223" t="s">
        <v>84</v>
      </c>
      <c r="AY251" s="18" t="s">
        <v>128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82</v>
      </c>
      <c r="BK251" s="224">
        <f>ROUND(I251*H251,2)</f>
        <v>0</v>
      </c>
      <c r="BL251" s="18" t="s">
        <v>135</v>
      </c>
      <c r="BM251" s="223" t="s">
        <v>317</v>
      </c>
    </row>
    <row r="252" s="2" customFormat="1">
      <c r="A252" s="39"/>
      <c r="B252" s="40"/>
      <c r="C252" s="41"/>
      <c r="D252" s="225" t="s">
        <v>137</v>
      </c>
      <c r="E252" s="41"/>
      <c r="F252" s="226" t="s">
        <v>318</v>
      </c>
      <c r="G252" s="41"/>
      <c r="H252" s="41"/>
      <c r="I252" s="131"/>
      <c r="J252" s="41"/>
      <c r="K252" s="41"/>
      <c r="L252" s="45"/>
      <c r="M252" s="227"/>
      <c r="N252" s="22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137</v>
      </c>
      <c r="AU252" s="18" t="s">
        <v>84</v>
      </c>
    </row>
    <row r="253" s="2" customFormat="1">
      <c r="A253" s="39"/>
      <c r="B253" s="40"/>
      <c r="C253" s="41"/>
      <c r="D253" s="225" t="s">
        <v>139</v>
      </c>
      <c r="E253" s="41"/>
      <c r="F253" s="226" t="s">
        <v>319</v>
      </c>
      <c r="G253" s="41"/>
      <c r="H253" s="41"/>
      <c r="I253" s="131"/>
      <c r="J253" s="41"/>
      <c r="K253" s="41"/>
      <c r="L253" s="45"/>
      <c r="M253" s="227"/>
      <c r="N253" s="228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139</v>
      </c>
      <c r="AU253" s="18" t="s">
        <v>84</v>
      </c>
    </row>
    <row r="254" s="13" customFormat="1">
      <c r="A254" s="13"/>
      <c r="B254" s="229"/>
      <c r="C254" s="230"/>
      <c r="D254" s="225" t="s">
        <v>141</v>
      </c>
      <c r="E254" s="231" t="s">
        <v>19</v>
      </c>
      <c r="F254" s="232" t="s">
        <v>142</v>
      </c>
      <c r="G254" s="230"/>
      <c r="H254" s="231" t="s">
        <v>19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141</v>
      </c>
      <c r="AU254" s="238" t="s">
        <v>84</v>
      </c>
      <c r="AV254" s="13" t="s">
        <v>82</v>
      </c>
      <c r="AW254" s="13" t="s">
        <v>37</v>
      </c>
      <c r="AX254" s="13" t="s">
        <v>77</v>
      </c>
      <c r="AY254" s="238" t="s">
        <v>128</v>
      </c>
    </row>
    <row r="255" s="13" customFormat="1">
      <c r="A255" s="13"/>
      <c r="B255" s="229"/>
      <c r="C255" s="230"/>
      <c r="D255" s="225" t="s">
        <v>141</v>
      </c>
      <c r="E255" s="231" t="s">
        <v>19</v>
      </c>
      <c r="F255" s="232" t="s">
        <v>320</v>
      </c>
      <c r="G255" s="230"/>
      <c r="H255" s="231" t="s">
        <v>19</v>
      </c>
      <c r="I255" s="233"/>
      <c r="J255" s="230"/>
      <c r="K255" s="230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141</v>
      </c>
      <c r="AU255" s="238" t="s">
        <v>84</v>
      </c>
      <c r="AV255" s="13" t="s">
        <v>82</v>
      </c>
      <c r="AW255" s="13" t="s">
        <v>37</v>
      </c>
      <c r="AX255" s="13" t="s">
        <v>77</v>
      </c>
      <c r="AY255" s="238" t="s">
        <v>128</v>
      </c>
    </row>
    <row r="256" s="14" customFormat="1">
      <c r="A256" s="14"/>
      <c r="B256" s="239"/>
      <c r="C256" s="240"/>
      <c r="D256" s="225" t="s">
        <v>141</v>
      </c>
      <c r="E256" s="241" t="s">
        <v>19</v>
      </c>
      <c r="F256" s="242" t="s">
        <v>321</v>
      </c>
      <c r="G256" s="240"/>
      <c r="H256" s="243">
        <v>5033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141</v>
      </c>
      <c r="AU256" s="249" t="s">
        <v>84</v>
      </c>
      <c r="AV256" s="14" t="s">
        <v>84</v>
      </c>
      <c r="AW256" s="14" t="s">
        <v>37</v>
      </c>
      <c r="AX256" s="14" t="s">
        <v>82</v>
      </c>
      <c r="AY256" s="249" t="s">
        <v>128</v>
      </c>
    </row>
    <row r="257" s="12" customFormat="1" ht="22.8" customHeight="1">
      <c r="A257" s="12"/>
      <c r="B257" s="196"/>
      <c r="C257" s="197"/>
      <c r="D257" s="198" t="s">
        <v>76</v>
      </c>
      <c r="E257" s="210" t="s">
        <v>322</v>
      </c>
      <c r="F257" s="210" t="s">
        <v>323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SUM(P258:P291)</f>
        <v>0</v>
      </c>
      <c r="Q257" s="204"/>
      <c r="R257" s="205">
        <f>SUM(R258:R291)</f>
        <v>0</v>
      </c>
      <c r="S257" s="204"/>
      <c r="T257" s="206">
        <f>SUM(T258:T291)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82</v>
      </c>
      <c r="AT257" s="208" t="s">
        <v>76</v>
      </c>
      <c r="AU257" s="208" t="s">
        <v>82</v>
      </c>
      <c r="AY257" s="207" t="s">
        <v>128</v>
      </c>
      <c r="BK257" s="209">
        <f>SUM(BK258:BK291)</f>
        <v>0</v>
      </c>
    </row>
    <row r="258" s="2" customFormat="1" ht="24" customHeight="1">
      <c r="A258" s="39"/>
      <c r="B258" s="40"/>
      <c r="C258" s="212" t="s">
        <v>324</v>
      </c>
      <c r="D258" s="212" t="s">
        <v>130</v>
      </c>
      <c r="E258" s="213" t="s">
        <v>325</v>
      </c>
      <c r="F258" s="214" t="s">
        <v>326</v>
      </c>
      <c r="G258" s="215" t="s">
        <v>162</v>
      </c>
      <c r="H258" s="216">
        <v>1634.04</v>
      </c>
      <c r="I258" s="217"/>
      <c r="J258" s="218">
        <f>ROUND(I258*H258,2)</f>
        <v>0</v>
      </c>
      <c r="K258" s="214" t="s">
        <v>134</v>
      </c>
      <c r="L258" s="45"/>
      <c r="M258" s="219" t="s">
        <v>19</v>
      </c>
      <c r="N258" s="220" t="s">
        <v>48</v>
      </c>
      <c r="O258" s="85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3" t="s">
        <v>135</v>
      </c>
      <c r="AT258" s="223" t="s">
        <v>130</v>
      </c>
      <c r="AU258" s="223" t="s">
        <v>84</v>
      </c>
      <c r="AY258" s="18" t="s">
        <v>128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8" t="s">
        <v>82</v>
      </c>
      <c r="BK258" s="224">
        <f>ROUND(I258*H258,2)</f>
        <v>0</v>
      </c>
      <c r="BL258" s="18" t="s">
        <v>135</v>
      </c>
      <c r="BM258" s="223" t="s">
        <v>327</v>
      </c>
    </row>
    <row r="259" s="2" customFormat="1">
      <c r="A259" s="39"/>
      <c r="B259" s="40"/>
      <c r="C259" s="41"/>
      <c r="D259" s="225" t="s">
        <v>137</v>
      </c>
      <c r="E259" s="41"/>
      <c r="F259" s="226" t="s">
        <v>328</v>
      </c>
      <c r="G259" s="41"/>
      <c r="H259" s="41"/>
      <c r="I259" s="131"/>
      <c r="J259" s="41"/>
      <c r="K259" s="41"/>
      <c r="L259" s="45"/>
      <c r="M259" s="227"/>
      <c r="N259" s="22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137</v>
      </c>
      <c r="AU259" s="18" t="s">
        <v>84</v>
      </c>
    </row>
    <row r="260" s="2" customFormat="1" ht="24" customHeight="1">
      <c r="A260" s="39"/>
      <c r="B260" s="40"/>
      <c r="C260" s="212" t="s">
        <v>329</v>
      </c>
      <c r="D260" s="212" t="s">
        <v>130</v>
      </c>
      <c r="E260" s="213" t="s">
        <v>330</v>
      </c>
      <c r="F260" s="214" t="s">
        <v>331</v>
      </c>
      <c r="G260" s="215" t="s">
        <v>162</v>
      </c>
      <c r="H260" s="216">
        <v>1634.04</v>
      </c>
      <c r="I260" s="217"/>
      <c r="J260" s="218">
        <f>ROUND(I260*H260,2)</f>
        <v>0</v>
      </c>
      <c r="K260" s="214" t="s">
        <v>134</v>
      </c>
      <c r="L260" s="45"/>
      <c r="M260" s="219" t="s">
        <v>19</v>
      </c>
      <c r="N260" s="220" t="s">
        <v>48</v>
      </c>
      <c r="O260" s="85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3" t="s">
        <v>135</v>
      </c>
      <c r="AT260" s="223" t="s">
        <v>130</v>
      </c>
      <c r="AU260" s="223" t="s">
        <v>84</v>
      </c>
      <c r="AY260" s="18" t="s">
        <v>128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82</v>
      </c>
      <c r="BK260" s="224">
        <f>ROUND(I260*H260,2)</f>
        <v>0</v>
      </c>
      <c r="BL260" s="18" t="s">
        <v>135</v>
      </c>
      <c r="BM260" s="223" t="s">
        <v>332</v>
      </c>
    </row>
    <row r="261" s="2" customFormat="1">
      <c r="A261" s="39"/>
      <c r="B261" s="40"/>
      <c r="C261" s="41"/>
      <c r="D261" s="225" t="s">
        <v>137</v>
      </c>
      <c r="E261" s="41"/>
      <c r="F261" s="226" t="s">
        <v>333</v>
      </c>
      <c r="G261" s="41"/>
      <c r="H261" s="41"/>
      <c r="I261" s="131"/>
      <c r="J261" s="41"/>
      <c r="K261" s="41"/>
      <c r="L261" s="45"/>
      <c r="M261" s="227"/>
      <c r="N261" s="228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137</v>
      </c>
      <c r="AU261" s="18" t="s">
        <v>84</v>
      </c>
    </row>
    <row r="262" s="2" customFormat="1" ht="24" customHeight="1">
      <c r="A262" s="39"/>
      <c r="B262" s="40"/>
      <c r="C262" s="212" t="s">
        <v>334</v>
      </c>
      <c r="D262" s="212" t="s">
        <v>130</v>
      </c>
      <c r="E262" s="213" t="s">
        <v>335</v>
      </c>
      <c r="F262" s="214" t="s">
        <v>336</v>
      </c>
      <c r="G262" s="215" t="s">
        <v>162</v>
      </c>
      <c r="H262" s="216">
        <v>1634.04</v>
      </c>
      <c r="I262" s="217"/>
      <c r="J262" s="218">
        <f>ROUND(I262*H262,2)</f>
        <v>0</v>
      </c>
      <c r="K262" s="214" t="s">
        <v>134</v>
      </c>
      <c r="L262" s="45"/>
      <c r="M262" s="219" t="s">
        <v>19</v>
      </c>
      <c r="N262" s="220" t="s">
        <v>48</v>
      </c>
      <c r="O262" s="85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3" t="s">
        <v>135</v>
      </c>
      <c r="AT262" s="223" t="s">
        <v>130</v>
      </c>
      <c r="AU262" s="223" t="s">
        <v>84</v>
      </c>
      <c r="AY262" s="18" t="s">
        <v>128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82</v>
      </c>
      <c r="BK262" s="224">
        <f>ROUND(I262*H262,2)</f>
        <v>0</v>
      </c>
      <c r="BL262" s="18" t="s">
        <v>135</v>
      </c>
      <c r="BM262" s="223" t="s">
        <v>337</v>
      </c>
    </row>
    <row r="263" s="2" customFormat="1">
      <c r="A263" s="39"/>
      <c r="B263" s="40"/>
      <c r="C263" s="41"/>
      <c r="D263" s="225" t="s">
        <v>137</v>
      </c>
      <c r="E263" s="41"/>
      <c r="F263" s="226" t="s">
        <v>338</v>
      </c>
      <c r="G263" s="41"/>
      <c r="H263" s="41"/>
      <c r="I263" s="131"/>
      <c r="J263" s="41"/>
      <c r="K263" s="41"/>
      <c r="L263" s="45"/>
      <c r="M263" s="227"/>
      <c r="N263" s="22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137</v>
      </c>
      <c r="AU263" s="18" t="s">
        <v>84</v>
      </c>
    </row>
    <row r="264" s="2" customFormat="1" ht="24" customHeight="1">
      <c r="A264" s="39"/>
      <c r="B264" s="40"/>
      <c r="C264" s="212" t="s">
        <v>339</v>
      </c>
      <c r="D264" s="212" t="s">
        <v>130</v>
      </c>
      <c r="E264" s="213" t="s">
        <v>340</v>
      </c>
      <c r="F264" s="214" t="s">
        <v>341</v>
      </c>
      <c r="G264" s="215" t="s">
        <v>162</v>
      </c>
      <c r="H264" s="216">
        <v>764.38900000000001</v>
      </c>
      <c r="I264" s="217"/>
      <c r="J264" s="218">
        <f>ROUND(I264*H264,2)</f>
        <v>0</v>
      </c>
      <c r="K264" s="214" t="s">
        <v>134</v>
      </c>
      <c r="L264" s="45"/>
      <c r="M264" s="219" t="s">
        <v>19</v>
      </c>
      <c r="N264" s="220" t="s">
        <v>48</v>
      </c>
      <c r="O264" s="85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3" t="s">
        <v>135</v>
      </c>
      <c r="AT264" s="223" t="s">
        <v>130</v>
      </c>
      <c r="AU264" s="223" t="s">
        <v>84</v>
      </c>
      <c r="AY264" s="18" t="s">
        <v>128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82</v>
      </c>
      <c r="BK264" s="224">
        <f>ROUND(I264*H264,2)</f>
        <v>0</v>
      </c>
      <c r="BL264" s="18" t="s">
        <v>135</v>
      </c>
      <c r="BM264" s="223" t="s">
        <v>342</v>
      </c>
    </row>
    <row r="265" s="2" customFormat="1">
      <c r="A265" s="39"/>
      <c r="B265" s="40"/>
      <c r="C265" s="41"/>
      <c r="D265" s="225" t="s">
        <v>137</v>
      </c>
      <c r="E265" s="41"/>
      <c r="F265" s="226" t="s">
        <v>343</v>
      </c>
      <c r="G265" s="41"/>
      <c r="H265" s="41"/>
      <c r="I265" s="131"/>
      <c r="J265" s="41"/>
      <c r="K265" s="41"/>
      <c r="L265" s="45"/>
      <c r="M265" s="227"/>
      <c r="N265" s="22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137</v>
      </c>
      <c r="AU265" s="18" t="s">
        <v>84</v>
      </c>
    </row>
    <row r="266" s="13" customFormat="1">
      <c r="A266" s="13"/>
      <c r="B266" s="229"/>
      <c r="C266" s="230"/>
      <c r="D266" s="225" t="s">
        <v>141</v>
      </c>
      <c r="E266" s="231" t="s">
        <v>19</v>
      </c>
      <c r="F266" s="232" t="s">
        <v>165</v>
      </c>
      <c r="G266" s="230"/>
      <c r="H266" s="231" t="s">
        <v>19</v>
      </c>
      <c r="I266" s="233"/>
      <c r="J266" s="230"/>
      <c r="K266" s="230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141</v>
      </c>
      <c r="AU266" s="238" t="s">
        <v>84</v>
      </c>
      <c r="AV266" s="13" t="s">
        <v>82</v>
      </c>
      <c r="AW266" s="13" t="s">
        <v>37</v>
      </c>
      <c r="AX266" s="13" t="s">
        <v>77</v>
      </c>
      <c r="AY266" s="238" t="s">
        <v>128</v>
      </c>
    </row>
    <row r="267" s="14" customFormat="1">
      <c r="A267" s="14"/>
      <c r="B267" s="239"/>
      <c r="C267" s="240"/>
      <c r="D267" s="225" t="s">
        <v>141</v>
      </c>
      <c r="E267" s="241" t="s">
        <v>19</v>
      </c>
      <c r="F267" s="242" t="s">
        <v>344</v>
      </c>
      <c r="G267" s="240"/>
      <c r="H267" s="243">
        <v>764.38900000000001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141</v>
      </c>
      <c r="AU267" s="249" t="s">
        <v>84</v>
      </c>
      <c r="AV267" s="14" t="s">
        <v>84</v>
      </c>
      <c r="AW267" s="14" t="s">
        <v>37</v>
      </c>
      <c r="AX267" s="14" t="s">
        <v>82</v>
      </c>
      <c r="AY267" s="249" t="s">
        <v>128</v>
      </c>
    </row>
    <row r="268" s="2" customFormat="1" ht="24" customHeight="1">
      <c r="A268" s="39"/>
      <c r="B268" s="40"/>
      <c r="C268" s="212" t="s">
        <v>345</v>
      </c>
      <c r="D268" s="212" t="s">
        <v>130</v>
      </c>
      <c r="E268" s="213" t="s">
        <v>346</v>
      </c>
      <c r="F268" s="214" t="s">
        <v>347</v>
      </c>
      <c r="G268" s="215" t="s">
        <v>162</v>
      </c>
      <c r="H268" s="216">
        <v>4.702</v>
      </c>
      <c r="I268" s="217"/>
      <c r="J268" s="218">
        <f>ROUND(I268*H268,2)</f>
        <v>0</v>
      </c>
      <c r="K268" s="214" t="s">
        <v>134</v>
      </c>
      <c r="L268" s="45"/>
      <c r="M268" s="219" t="s">
        <v>19</v>
      </c>
      <c r="N268" s="220" t="s">
        <v>48</v>
      </c>
      <c r="O268" s="85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3" t="s">
        <v>135</v>
      </c>
      <c r="AT268" s="223" t="s">
        <v>130</v>
      </c>
      <c r="AU268" s="223" t="s">
        <v>84</v>
      </c>
      <c r="AY268" s="18" t="s">
        <v>128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82</v>
      </c>
      <c r="BK268" s="224">
        <f>ROUND(I268*H268,2)</f>
        <v>0</v>
      </c>
      <c r="BL268" s="18" t="s">
        <v>135</v>
      </c>
      <c r="BM268" s="223" t="s">
        <v>348</v>
      </c>
    </row>
    <row r="269" s="2" customFormat="1">
      <c r="A269" s="39"/>
      <c r="B269" s="40"/>
      <c r="C269" s="41"/>
      <c r="D269" s="225" t="s">
        <v>137</v>
      </c>
      <c r="E269" s="41"/>
      <c r="F269" s="226" t="s">
        <v>343</v>
      </c>
      <c r="G269" s="41"/>
      <c r="H269" s="41"/>
      <c r="I269" s="131"/>
      <c r="J269" s="41"/>
      <c r="K269" s="41"/>
      <c r="L269" s="45"/>
      <c r="M269" s="227"/>
      <c r="N269" s="228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137</v>
      </c>
      <c r="AU269" s="18" t="s">
        <v>84</v>
      </c>
    </row>
    <row r="270" s="13" customFormat="1">
      <c r="A270" s="13"/>
      <c r="B270" s="229"/>
      <c r="C270" s="230"/>
      <c r="D270" s="225" t="s">
        <v>141</v>
      </c>
      <c r="E270" s="231" t="s">
        <v>19</v>
      </c>
      <c r="F270" s="232" t="s">
        <v>165</v>
      </c>
      <c r="G270" s="230"/>
      <c r="H270" s="231" t="s">
        <v>19</v>
      </c>
      <c r="I270" s="233"/>
      <c r="J270" s="230"/>
      <c r="K270" s="230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141</v>
      </c>
      <c r="AU270" s="238" t="s">
        <v>84</v>
      </c>
      <c r="AV270" s="13" t="s">
        <v>82</v>
      </c>
      <c r="AW270" s="13" t="s">
        <v>37</v>
      </c>
      <c r="AX270" s="13" t="s">
        <v>77</v>
      </c>
      <c r="AY270" s="238" t="s">
        <v>128</v>
      </c>
    </row>
    <row r="271" s="14" customFormat="1">
      <c r="A271" s="14"/>
      <c r="B271" s="239"/>
      <c r="C271" s="240"/>
      <c r="D271" s="225" t="s">
        <v>141</v>
      </c>
      <c r="E271" s="241" t="s">
        <v>19</v>
      </c>
      <c r="F271" s="242" t="s">
        <v>349</v>
      </c>
      <c r="G271" s="240"/>
      <c r="H271" s="243">
        <v>4.702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141</v>
      </c>
      <c r="AU271" s="249" t="s">
        <v>84</v>
      </c>
      <c r="AV271" s="14" t="s">
        <v>84</v>
      </c>
      <c r="AW271" s="14" t="s">
        <v>37</v>
      </c>
      <c r="AX271" s="14" t="s">
        <v>82</v>
      </c>
      <c r="AY271" s="249" t="s">
        <v>128</v>
      </c>
    </row>
    <row r="272" s="2" customFormat="1" ht="24" customHeight="1">
      <c r="A272" s="39"/>
      <c r="B272" s="40"/>
      <c r="C272" s="212" t="s">
        <v>350</v>
      </c>
      <c r="D272" s="212" t="s">
        <v>130</v>
      </c>
      <c r="E272" s="213" t="s">
        <v>351</v>
      </c>
      <c r="F272" s="214" t="s">
        <v>352</v>
      </c>
      <c r="G272" s="215" t="s">
        <v>162</v>
      </c>
      <c r="H272" s="216">
        <v>7.9299999999999997</v>
      </c>
      <c r="I272" s="217"/>
      <c r="J272" s="218">
        <f>ROUND(I272*H272,2)</f>
        <v>0</v>
      </c>
      <c r="K272" s="214" t="s">
        <v>134</v>
      </c>
      <c r="L272" s="45"/>
      <c r="M272" s="219" t="s">
        <v>19</v>
      </c>
      <c r="N272" s="220" t="s">
        <v>48</v>
      </c>
      <c r="O272" s="85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3" t="s">
        <v>135</v>
      </c>
      <c r="AT272" s="223" t="s">
        <v>130</v>
      </c>
      <c r="AU272" s="223" t="s">
        <v>84</v>
      </c>
      <c r="AY272" s="18" t="s">
        <v>128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82</v>
      </c>
      <c r="BK272" s="224">
        <f>ROUND(I272*H272,2)</f>
        <v>0</v>
      </c>
      <c r="BL272" s="18" t="s">
        <v>135</v>
      </c>
      <c r="BM272" s="223" t="s">
        <v>353</v>
      </c>
    </row>
    <row r="273" s="2" customFormat="1">
      <c r="A273" s="39"/>
      <c r="B273" s="40"/>
      <c r="C273" s="41"/>
      <c r="D273" s="225" t="s">
        <v>137</v>
      </c>
      <c r="E273" s="41"/>
      <c r="F273" s="226" t="s">
        <v>343</v>
      </c>
      <c r="G273" s="41"/>
      <c r="H273" s="41"/>
      <c r="I273" s="131"/>
      <c r="J273" s="41"/>
      <c r="K273" s="41"/>
      <c r="L273" s="45"/>
      <c r="M273" s="227"/>
      <c r="N273" s="228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137</v>
      </c>
      <c r="AU273" s="18" t="s">
        <v>84</v>
      </c>
    </row>
    <row r="274" s="13" customFormat="1">
      <c r="A274" s="13"/>
      <c r="B274" s="229"/>
      <c r="C274" s="230"/>
      <c r="D274" s="225" t="s">
        <v>141</v>
      </c>
      <c r="E274" s="231" t="s">
        <v>19</v>
      </c>
      <c r="F274" s="232" t="s">
        <v>165</v>
      </c>
      <c r="G274" s="230"/>
      <c r="H274" s="231" t="s">
        <v>19</v>
      </c>
      <c r="I274" s="233"/>
      <c r="J274" s="230"/>
      <c r="K274" s="230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141</v>
      </c>
      <c r="AU274" s="238" t="s">
        <v>84</v>
      </c>
      <c r="AV274" s="13" t="s">
        <v>82</v>
      </c>
      <c r="AW274" s="13" t="s">
        <v>37</v>
      </c>
      <c r="AX274" s="13" t="s">
        <v>77</v>
      </c>
      <c r="AY274" s="238" t="s">
        <v>128</v>
      </c>
    </row>
    <row r="275" s="14" customFormat="1">
      <c r="A275" s="14"/>
      <c r="B275" s="239"/>
      <c r="C275" s="240"/>
      <c r="D275" s="225" t="s">
        <v>141</v>
      </c>
      <c r="E275" s="241" t="s">
        <v>19</v>
      </c>
      <c r="F275" s="242" t="s">
        <v>354</v>
      </c>
      <c r="G275" s="240"/>
      <c r="H275" s="243">
        <v>7.9299999999999997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141</v>
      </c>
      <c r="AU275" s="249" t="s">
        <v>84</v>
      </c>
      <c r="AV275" s="14" t="s">
        <v>84</v>
      </c>
      <c r="AW275" s="14" t="s">
        <v>37</v>
      </c>
      <c r="AX275" s="14" t="s">
        <v>82</v>
      </c>
      <c r="AY275" s="249" t="s">
        <v>128</v>
      </c>
    </row>
    <row r="276" s="2" customFormat="1" ht="24" customHeight="1">
      <c r="A276" s="39"/>
      <c r="B276" s="40"/>
      <c r="C276" s="212" t="s">
        <v>355</v>
      </c>
      <c r="D276" s="212" t="s">
        <v>130</v>
      </c>
      <c r="E276" s="213" t="s">
        <v>356</v>
      </c>
      <c r="F276" s="214" t="s">
        <v>357</v>
      </c>
      <c r="G276" s="215" t="s">
        <v>162</v>
      </c>
      <c r="H276" s="216">
        <v>183.75</v>
      </c>
      <c r="I276" s="217"/>
      <c r="J276" s="218">
        <f>ROUND(I276*H276,2)</f>
        <v>0</v>
      </c>
      <c r="K276" s="214" t="s">
        <v>134</v>
      </c>
      <c r="L276" s="45"/>
      <c r="M276" s="219" t="s">
        <v>19</v>
      </c>
      <c r="N276" s="220" t="s">
        <v>48</v>
      </c>
      <c r="O276" s="85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3" t="s">
        <v>135</v>
      </c>
      <c r="AT276" s="223" t="s">
        <v>130</v>
      </c>
      <c r="AU276" s="223" t="s">
        <v>84</v>
      </c>
      <c r="AY276" s="18" t="s">
        <v>128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82</v>
      </c>
      <c r="BK276" s="224">
        <f>ROUND(I276*H276,2)</f>
        <v>0</v>
      </c>
      <c r="BL276" s="18" t="s">
        <v>135</v>
      </c>
      <c r="BM276" s="223" t="s">
        <v>358</v>
      </c>
    </row>
    <row r="277" s="2" customFormat="1">
      <c r="A277" s="39"/>
      <c r="B277" s="40"/>
      <c r="C277" s="41"/>
      <c r="D277" s="225" t="s">
        <v>137</v>
      </c>
      <c r="E277" s="41"/>
      <c r="F277" s="226" t="s">
        <v>343</v>
      </c>
      <c r="G277" s="41"/>
      <c r="H277" s="41"/>
      <c r="I277" s="131"/>
      <c r="J277" s="41"/>
      <c r="K277" s="41"/>
      <c r="L277" s="45"/>
      <c r="M277" s="227"/>
      <c r="N277" s="22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137</v>
      </c>
      <c r="AU277" s="18" t="s">
        <v>84</v>
      </c>
    </row>
    <row r="278" s="13" customFormat="1">
      <c r="A278" s="13"/>
      <c r="B278" s="229"/>
      <c r="C278" s="230"/>
      <c r="D278" s="225" t="s">
        <v>141</v>
      </c>
      <c r="E278" s="231" t="s">
        <v>19</v>
      </c>
      <c r="F278" s="232" t="s">
        <v>165</v>
      </c>
      <c r="G278" s="230"/>
      <c r="H278" s="231" t="s">
        <v>19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141</v>
      </c>
      <c r="AU278" s="238" t="s">
        <v>84</v>
      </c>
      <c r="AV278" s="13" t="s">
        <v>82</v>
      </c>
      <c r="AW278" s="13" t="s">
        <v>37</v>
      </c>
      <c r="AX278" s="13" t="s">
        <v>77</v>
      </c>
      <c r="AY278" s="238" t="s">
        <v>128</v>
      </c>
    </row>
    <row r="279" s="14" customFormat="1">
      <c r="A279" s="14"/>
      <c r="B279" s="239"/>
      <c r="C279" s="240"/>
      <c r="D279" s="225" t="s">
        <v>141</v>
      </c>
      <c r="E279" s="241" t="s">
        <v>19</v>
      </c>
      <c r="F279" s="242" t="s">
        <v>359</v>
      </c>
      <c r="G279" s="240"/>
      <c r="H279" s="243">
        <v>183.75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141</v>
      </c>
      <c r="AU279" s="249" t="s">
        <v>84</v>
      </c>
      <c r="AV279" s="14" t="s">
        <v>84</v>
      </c>
      <c r="AW279" s="14" t="s">
        <v>37</v>
      </c>
      <c r="AX279" s="14" t="s">
        <v>82</v>
      </c>
      <c r="AY279" s="249" t="s">
        <v>128</v>
      </c>
    </row>
    <row r="280" s="2" customFormat="1" ht="24" customHeight="1">
      <c r="A280" s="39"/>
      <c r="B280" s="40"/>
      <c r="C280" s="212" t="s">
        <v>360</v>
      </c>
      <c r="D280" s="212" t="s">
        <v>130</v>
      </c>
      <c r="E280" s="213" t="s">
        <v>361</v>
      </c>
      <c r="F280" s="214" t="s">
        <v>362</v>
      </c>
      <c r="G280" s="215" t="s">
        <v>162</v>
      </c>
      <c r="H280" s="216">
        <v>46.503999999999998</v>
      </c>
      <c r="I280" s="217"/>
      <c r="J280" s="218">
        <f>ROUND(I280*H280,2)</f>
        <v>0</v>
      </c>
      <c r="K280" s="214" t="s">
        <v>134</v>
      </c>
      <c r="L280" s="45"/>
      <c r="M280" s="219" t="s">
        <v>19</v>
      </c>
      <c r="N280" s="220" t="s">
        <v>48</v>
      </c>
      <c r="O280" s="85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3" t="s">
        <v>135</v>
      </c>
      <c r="AT280" s="223" t="s">
        <v>130</v>
      </c>
      <c r="AU280" s="223" t="s">
        <v>84</v>
      </c>
      <c r="AY280" s="18" t="s">
        <v>128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82</v>
      </c>
      <c r="BK280" s="224">
        <f>ROUND(I280*H280,2)</f>
        <v>0</v>
      </c>
      <c r="BL280" s="18" t="s">
        <v>135</v>
      </c>
      <c r="BM280" s="223" t="s">
        <v>363</v>
      </c>
    </row>
    <row r="281" s="2" customFormat="1">
      <c r="A281" s="39"/>
      <c r="B281" s="40"/>
      <c r="C281" s="41"/>
      <c r="D281" s="225" t="s">
        <v>137</v>
      </c>
      <c r="E281" s="41"/>
      <c r="F281" s="226" t="s">
        <v>343</v>
      </c>
      <c r="G281" s="41"/>
      <c r="H281" s="41"/>
      <c r="I281" s="131"/>
      <c r="J281" s="41"/>
      <c r="K281" s="41"/>
      <c r="L281" s="45"/>
      <c r="M281" s="227"/>
      <c r="N281" s="228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137</v>
      </c>
      <c r="AU281" s="18" t="s">
        <v>84</v>
      </c>
    </row>
    <row r="282" s="13" customFormat="1">
      <c r="A282" s="13"/>
      <c r="B282" s="229"/>
      <c r="C282" s="230"/>
      <c r="D282" s="225" t="s">
        <v>141</v>
      </c>
      <c r="E282" s="231" t="s">
        <v>19</v>
      </c>
      <c r="F282" s="232" t="s">
        <v>165</v>
      </c>
      <c r="G282" s="230"/>
      <c r="H282" s="231" t="s">
        <v>19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141</v>
      </c>
      <c r="AU282" s="238" t="s">
        <v>84</v>
      </c>
      <c r="AV282" s="13" t="s">
        <v>82</v>
      </c>
      <c r="AW282" s="13" t="s">
        <v>37</v>
      </c>
      <c r="AX282" s="13" t="s">
        <v>77</v>
      </c>
      <c r="AY282" s="238" t="s">
        <v>128</v>
      </c>
    </row>
    <row r="283" s="14" customFormat="1">
      <c r="A283" s="14"/>
      <c r="B283" s="239"/>
      <c r="C283" s="240"/>
      <c r="D283" s="225" t="s">
        <v>141</v>
      </c>
      <c r="E283" s="241" t="s">
        <v>19</v>
      </c>
      <c r="F283" s="242" t="s">
        <v>364</v>
      </c>
      <c r="G283" s="240"/>
      <c r="H283" s="243">
        <v>46.503999999999998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141</v>
      </c>
      <c r="AU283" s="249" t="s">
        <v>84</v>
      </c>
      <c r="AV283" s="14" t="s">
        <v>84</v>
      </c>
      <c r="AW283" s="14" t="s">
        <v>37</v>
      </c>
      <c r="AX283" s="14" t="s">
        <v>82</v>
      </c>
      <c r="AY283" s="249" t="s">
        <v>128</v>
      </c>
    </row>
    <row r="284" s="2" customFormat="1" ht="24" customHeight="1">
      <c r="A284" s="39"/>
      <c r="B284" s="40"/>
      <c r="C284" s="212" t="s">
        <v>365</v>
      </c>
      <c r="D284" s="212" t="s">
        <v>130</v>
      </c>
      <c r="E284" s="213" t="s">
        <v>366</v>
      </c>
      <c r="F284" s="214" t="s">
        <v>367</v>
      </c>
      <c r="G284" s="215" t="s">
        <v>162</v>
      </c>
      <c r="H284" s="216">
        <v>566.35199999999998</v>
      </c>
      <c r="I284" s="217"/>
      <c r="J284" s="218">
        <f>ROUND(I284*H284,2)</f>
        <v>0</v>
      </c>
      <c r="K284" s="214" t="s">
        <v>134</v>
      </c>
      <c r="L284" s="45"/>
      <c r="M284" s="219" t="s">
        <v>19</v>
      </c>
      <c r="N284" s="220" t="s">
        <v>48</v>
      </c>
      <c r="O284" s="85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3" t="s">
        <v>135</v>
      </c>
      <c r="AT284" s="223" t="s">
        <v>130</v>
      </c>
      <c r="AU284" s="223" t="s">
        <v>84</v>
      </c>
      <c r="AY284" s="18" t="s">
        <v>128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82</v>
      </c>
      <c r="BK284" s="224">
        <f>ROUND(I284*H284,2)</f>
        <v>0</v>
      </c>
      <c r="BL284" s="18" t="s">
        <v>135</v>
      </c>
      <c r="BM284" s="223" t="s">
        <v>368</v>
      </c>
    </row>
    <row r="285" s="2" customFormat="1">
      <c r="A285" s="39"/>
      <c r="B285" s="40"/>
      <c r="C285" s="41"/>
      <c r="D285" s="225" t="s">
        <v>137</v>
      </c>
      <c r="E285" s="41"/>
      <c r="F285" s="226" t="s">
        <v>343</v>
      </c>
      <c r="G285" s="41"/>
      <c r="H285" s="41"/>
      <c r="I285" s="131"/>
      <c r="J285" s="41"/>
      <c r="K285" s="41"/>
      <c r="L285" s="45"/>
      <c r="M285" s="227"/>
      <c r="N285" s="22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137</v>
      </c>
      <c r="AU285" s="18" t="s">
        <v>84</v>
      </c>
    </row>
    <row r="286" s="13" customFormat="1">
      <c r="A286" s="13"/>
      <c r="B286" s="229"/>
      <c r="C286" s="230"/>
      <c r="D286" s="225" t="s">
        <v>141</v>
      </c>
      <c r="E286" s="231" t="s">
        <v>19</v>
      </c>
      <c r="F286" s="232" t="s">
        <v>165</v>
      </c>
      <c r="G286" s="230"/>
      <c r="H286" s="231" t="s">
        <v>19</v>
      </c>
      <c r="I286" s="233"/>
      <c r="J286" s="230"/>
      <c r="K286" s="230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141</v>
      </c>
      <c r="AU286" s="238" t="s">
        <v>84</v>
      </c>
      <c r="AV286" s="13" t="s">
        <v>82</v>
      </c>
      <c r="AW286" s="13" t="s">
        <v>37</v>
      </c>
      <c r="AX286" s="13" t="s">
        <v>77</v>
      </c>
      <c r="AY286" s="238" t="s">
        <v>128</v>
      </c>
    </row>
    <row r="287" s="14" customFormat="1">
      <c r="A287" s="14"/>
      <c r="B287" s="239"/>
      <c r="C287" s="240"/>
      <c r="D287" s="225" t="s">
        <v>141</v>
      </c>
      <c r="E287" s="241" t="s">
        <v>19</v>
      </c>
      <c r="F287" s="242" t="s">
        <v>369</v>
      </c>
      <c r="G287" s="240"/>
      <c r="H287" s="243">
        <v>566.35199999999998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141</v>
      </c>
      <c r="AU287" s="249" t="s">
        <v>84</v>
      </c>
      <c r="AV287" s="14" t="s">
        <v>84</v>
      </c>
      <c r="AW287" s="14" t="s">
        <v>37</v>
      </c>
      <c r="AX287" s="14" t="s">
        <v>82</v>
      </c>
      <c r="AY287" s="249" t="s">
        <v>128</v>
      </c>
    </row>
    <row r="288" s="2" customFormat="1" ht="24" customHeight="1">
      <c r="A288" s="39"/>
      <c r="B288" s="40"/>
      <c r="C288" s="212" t="s">
        <v>370</v>
      </c>
      <c r="D288" s="212" t="s">
        <v>130</v>
      </c>
      <c r="E288" s="213" t="s">
        <v>371</v>
      </c>
      <c r="F288" s="214" t="s">
        <v>372</v>
      </c>
      <c r="G288" s="215" t="s">
        <v>162</v>
      </c>
      <c r="H288" s="216">
        <v>60.412999999999997</v>
      </c>
      <c r="I288" s="217"/>
      <c r="J288" s="218">
        <f>ROUND(I288*H288,2)</f>
        <v>0</v>
      </c>
      <c r="K288" s="214" t="s">
        <v>134</v>
      </c>
      <c r="L288" s="45"/>
      <c r="M288" s="219" t="s">
        <v>19</v>
      </c>
      <c r="N288" s="220" t="s">
        <v>48</v>
      </c>
      <c r="O288" s="85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3" t="s">
        <v>135</v>
      </c>
      <c r="AT288" s="223" t="s">
        <v>130</v>
      </c>
      <c r="AU288" s="223" t="s">
        <v>84</v>
      </c>
      <c r="AY288" s="18" t="s">
        <v>128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82</v>
      </c>
      <c r="BK288" s="224">
        <f>ROUND(I288*H288,2)</f>
        <v>0</v>
      </c>
      <c r="BL288" s="18" t="s">
        <v>135</v>
      </c>
      <c r="BM288" s="223" t="s">
        <v>373</v>
      </c>
    </row>
    <row r="289" s="2" customFormat="1">
      <c r="A289" s="39"/>
      <c r="B289" s="40"/>
      <c r="C289" s="41"/>
      <c r="D289" s="225" t="s">
        <v>137</v>
      </c>
      <c r="E289" s="41"/>
      <c r="F289" s="226" t="s">
        <v>343</v>
      </c>
      <c r="G289" s="41"/>
      <c r="H289" s="41"/>
      <c r="I289" s="131"/>
      <c r="J289" s="41"/>
      <c r="K289" s="41"/>
      <c r="L289" s="45"/>
      <c r="M289" s="227"/>
      <c r="N289" s="22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137</v>
      </c>
      <c r="AU289" s="18" t="s">
        <v>84</v>
      </c>
    </row>
    <row r="290" s="13" customFormat="1">
      <c r="A290" s="13"/>
      <c r="B290" s="229"/>
      <c r="C290" s="230"/>
      <c r="D290" s="225" t="s">
        <v>141</v>
      </c>
      <c r="E290" s="231" t="s">
        <v>19</v>
      </c>
      <c r="F290" s="232" t="s">
        <v>165</v>
      </c>
      <c r="G290" s="230"/>
      <c r="H290" s="231" t="s">
        <v>19</v>
      </c>
      <c r="I290" s="233"/>
      <c r="J290" s="230"/>
      <c r="K290" s="230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141</v>
      </c>
      <c r="AU290" s="238" t="s">
        <v>84</v>
      </c>
      <c r="AV290" s="13" t="s">
        <v>82</v>
      </c>
      <c r="AW290" s="13" t="s">
        <v>37</v>
      </c>
      <c r="AX290" s="13" t="s">
        <v>77</v>
      </c>
      <c r="AY290" s="238" t="s">
        <v>128</v>
      </c>
    </row>
    <row r="291" s="14" customFormat="1">
      <c r="A291" s="14"/>
      <c r="B291" s="239"/>
      <c r="C291" s="240"/>
      <c r="D291" s="225" t="s">
        <v>141</v>
      </c>
      <c r="E291" s="241" t="s">
        <v>19</v>
      </c>
      <c r="F291" s="242" t="s">
        <v>374</v>
      </c>
      <c r="G291" s="240"/>
      <c r="H291" s="243">
        <v>60.412999999999997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141</v>
      </c>
      <c r="AU291" s="249" t="s">
        <v>84</v>
      </c>
      <c r="AV291" s="14" t="s">
        <v>84</v>
      </c>
      <c r="AW291" s="14" t="s">
        <v>37</v>
      </c>
      <c r="AX291" s="14" t="s">
        <v>82</v>
      </c>
      <c r="AY291" s="249" t="s">
        <v>128</v>
      </c>
    </row>
    <row r="292" s="12" customFormat="1" ht="25.92" customHeight="1">
      <c r="A292" s="12"/>
      <c r="B292" s="196"/>
      <c r="C292" s="197"/>
      <c r="D292" s="198" t="s">
        <v>76</v>
      </c>
      <c r="E292" s="199" t="s">
        <v>375</v>
      </c>
      <c r="F292" s="199" t="s">
        <v>376</v>
      </c>
      <c r="G292" s="197"/>
      <c r="H292" s="197"/>
      <c r="I292" s="200"/>
      <c r="J292" s="201">
        <f>BK292</f>
        <v>0</v>
      </c>
      <c r="K292" s="197"/>
      <c r="L292" s="202"/>
      <c r="M292" s="203"/>
      <c r="N292" s="204"/>
      <c r="O292" s="204"/>
      <c r="P292" s="205">
        <f>P293+P302+P311+P317+P320+P323+P326+P329+P332+P335+P338+P395+P408</f>
        <v>0</v>
      </c>
      <c r="Q292" s="204"/>
      <c r="R292" s="205">
        <f>R293+R302+R311+R317+R320+R323+R326+R329+R332+R335+R338+R395+R408</f>
        <v>0</v>
      </c>
      <c r="S292" s="204"/>
      <c r="T292" s="206">
        <f>T293+T302+T311+T317+T320+T323+T326+T329+T332+T335+T338+T395+T408</f>
        <v>58.93274392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7" t="s">
        <v>84</v>
      </c>
      <c r="AT292" s="208" t="s">
        <v>76</v>
      </c>
      <c r="AU292" s="208" t="s">
        <v>77</v>
      </c>
      <c r="AY292" s="207" t="s">
        <v>128</v>
      </c>
      <c r="BK292" s="209">
        <f>BK293+BK302+BK311+BK317+BK320+BK323+BK326+BK329+BK332+BK335+BK338+BK395+BK408</f>
        <v>0</v>
      </c>
    </row>
    <row r="293" s="12" customFormat="1" ht="22.8" customHeight="1">
      <c r="A293" s="12"/>
      <c r="B293" s="196"/>
      <c r="C293" s="197"/>
      <c r="D293" s="198" t="s">
        <v>76</v>
      </c>
      <c r="E293" s="210" t="s">
        <v>377</v>
      </c>
      <c r="F293" s="210" t="s">
        <v>378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SUM(P294:P301)</f>
        <v>0</v>
      </c>
      <c r="Q293" s="204"/>
      <c r="R293" s="205">
        <f>SUM(R294:R301)</f>
        <v>0</v>
      </c>
      <c r="S293" s="204"/>
      <c r="T293" s="206">
        <f>SUM(T294:T301)</f>
        <v>9.1292880000000007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7" t="s">
        <v>84</v>
      </c>
      <c r="AT293" s="208" t="s">
        <v>76</v>
      </c>
      <c r="AU293" s="208" t="s">
        <v>82</v>
      </c>
      <c r="AY293" s="207" t="s">
        <v>128</v>
      </c>
      <c r="BK293" s="209">
        <f>SUM(BK294:BK301)</f>
        <v>0</v>
      </c>
    </row>
    <row r="294" s="2" customFormat="1" ht="16.5" customHeight="1">
      <c r="A294" s="39"/>
      <c r="B294" s="40"/>
      <c r="C294" s="212" t="s">
        <v>379</v>
      </c>
      <c r="D294" s="212" t="s">
        <v>130</v>
      </c>
      <c r="E294" s="213" t="s">
        <v>380</v>
      </c>
      <c r="F294" s="214" t="s">
        <v>381</v>
      </c>
      <c r="G294" s="215" t="s">
        <v>170</v>
      </c>
      <c r="H294" s="216">
        <v>2282.3220000000001</v>
      </c>
      <c r="I294" s="217"/>
      <c r="J294" s="218">
        <f>ROUND(I294*H294,2)</f>
        <v>0</v>
      </c>
      <c r="K294" s="214" t="s">
        <v>134</v>
      </c>
      <c r="L294" s="45"/>
      <c r="M294" s="219" t="s">
        <v>19</v>
      </c>
      <c r="N294" s="220" t="s">
        <v>48</v>
      </c>
      <c r="O294" s="85"/>
      <c r="P294" s="221">
        <f>O294*H294</f>
        <v>0</v>
      </c>
      <c r="Q294" s="221">
        <v>0</v>
      </c>
      <c r="R294" s="221">
        <f>Q294*H294</f>
        <v>0</v>
      </c>
      <c r="S294" s="221">
        <v>0.0040000000000000001</v>
      </c>
      <c r="T294" s="222">
        <f>S294*H294</f>
        <v>9.1292880000000007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3" t="s">
        <v>246</v>
      </c>
      <c r="AT294" s="223" t="s">
        <v>130</v>
      </c>
      <c r="AU294" s="223" t="s">
        <v>84</v>
      </c>
      <c r="AY294" s="18" t="s">
        <v>128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82</v>
      </c>
      <c r="BK294" s="224">
        <f>ROUND(I294*H294,2)</f>
        <v>0</v>
      </c>
      <c r="BL294" s="18" t="s">
        <v>246</v>
      </c>
      <c r="BM294" s="223" t="s">
        <v>382</v>
      </c>
    </row>
    <row r="295" s="2" customFormat="1">
      <c r="A295" s="39"/>
      <c r="B295" s="40"/>
      <c r="C295" s="41"/>
      <c r="D295" s="225" t="s">
        <v>137</v>
      </c>
      <c r="E295" s="41"/>
      <c r="F295" s="226" t="s">
        <v>383</v>
      </c>
      <c r="G295" s="41"/>
      <c r="H295" s="41"/>
      <c r="I295" s="131"/>
      <c r="J295" s="41"/>
      <c r="K295" s="41"/>
      <c r="L295" s="45"/>
      <c r="M295" s="227"/>
      <c r="N295" s="228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137</v>
      </c>
      <c r="AU295" s="18" t="s">
        <v>84</v>
      </c>
    </row>
    <row r="296" s="2" customFormat="1">
      <c r="A296" s="39"/>
      <c r="B296" s="40"/>
      <c r="C296" s="41"/>
      <c r="D296" s="225" t="s">
        <v>139</v>
      </c>
      <c r="E296" s="41"/>
      <c r="F296" s="226" t="s">
        <v>277</v>
      </c>
      <c r="G296" s="41"/>
      <c r="H296" s="41"/>
      <c r="I296" s="131"/>
      <c r="J296" s="41"/>
      <c r="K296" s="41"/>
      <c r="L296" s="45"/>
      <c r="M296" s="227"/>
      <c r="N296" s="22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139</v>
      </c>
      <c r="AU296" s="18" t="s">
        <v>84</v>
      </c>
    </row>
    <row r="297" s="13" customFormat="1">
      <c r="A297" s="13"/>
      <c r="B297" s="229"/>
      <c r="C297" s="230"/>
      <c r="D297" s="225" t="s">
        <v>141</v>
      </c>
      <c r="E297" s="231" t="s">
        <v>19</v>
      </c>
      <c r="F297" s="232" t="s">
        <v>142</v>
      </c>
      <c r="G297" s="230"/>
      <c r="H297" s="231" t="s">
        <v>19</v>
      </c>
      <c r="I297" s="233"/>
      <c r="J297" s="230"/>
      <c r="K297" s="230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141</v>
      </c>
      <c r="AU297" s="238" t="s">
        <v>84</v>
      </c>
      <c r="AV297" s="13" t="s">
        <v>82</v>
      </c>
      <c r="AW297" s="13" t="s">
        <v>37</v>
      </c>
      <c r="AX297" s="13" t="s">
        <v>77</v>
      </c>
      <c r="AY297" s="238" t="s">
        <v>128</v>
      </c>
    </row>
    <row r="298" s="14" customFormat="1">
      <c r="A298" s="14"/>
      <c r="B298" s="239"/>
      <c r="C298" s="240"/>
      <c r="D298" s="225" t="s">
        <v>141</v>
      </c>
      <c r="E298" s="241" t="s">
        <v>19</v>
      </c>
      <c r="F298" s="242" t="s">
        <v>384</v>
      </c>
      <c r="G298" s="240"/>
      <c r="H298" s="243">
        <v>1159.8720000000001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141</v>
      </c>
      <c r="AU298" s="249" t="s">
        <v>84</v>
      </c>
      <c r="AV298" s="14" t="s">
        <v>84</v>
      </c>
      <c r="AW298" s="14" t="s">
        <v>37</v>
      </c>
      <c r="AX298" s="14" t="s">
        <v>77</v>
      </c>
      <c r="AY298" s="249" t="s">
        <v>128</v>
      </c>
    </row>
    <row r="299" s="14" customFormat="1">
      <c r="A299" s="14"/>
      <c r="B299" s="239"/>
      <c r="C299" s="240"/>
      <c r="D299" s="225" t="s">
        <v>141</v>
      </c>
      <c r="E299" s="241" t="s">
        <v>19</v>
      </c>
      <c r="F299" s="242" t="s">
        <v>385</v>
      </c>
      <c r="G299" s="240"/>
      <c r="H299" s="243">
        <v>56.960000000000001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9" t="s">
        <v>141</v>
      </c>
      <c r="AU299" s="249" t="s">
        <v>84</v>
      </c>
      <c r="AV299" s="14" t="s">
        <v>84</v>
      </c>
      <c r="AW299" s="14" t="s">
        <v>37</v>
      </c>
      <c r="AX299" s="14" t="s">
        <v>77</v>
      </c>
      <c r="AY299" s="249" t="s">
        <v>128</v>
      </c>
    </row>
    <row r="300" s="14" customFormat="1">
      <c r="A300" s="14"/>
      <c r="B300" s="239"/>
      <c r="C300" s="240"/>
      <c r="D300" s="225" t="s">
        <v>141</v>
      </c>
      <c r="E300" s="241" t="s">
        <v>19</v>
      </c>
      <c r="F300" s="242" t="s">
        <v>386</v>
      </c>
      <c r="G300" s="240"/>
      <c r="H300" s="243">
        <v>1065.49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141</v>
      </c>
      <c r="AU300" s="249" t="s">
        <v>84</v>
      </c>
      <c r="AV300" s="14" t="s">
        <v>84</v>
      </c>
      <c r="AW300" s="14" t="s">
        <v>37</v>
      </c>
      <c r="AX300" s="14" t="s">
        <v>77</v>
      </c>
      <c r="AY300" s="249" t="s">
        <v>128</v>
      </c>
    </row>
    <row r="301" s="15" customFormat="1">
      <c r="A301" s="15"/>
      <c r="B301" s="260"/>
      <c r="C301" s="261"/>
      <c r="D301" s="225" t="s">
        <v>141</v>
      </c>
      <c r="E301" s="262" t="s">
        <v>19</v>
      </c>
      <c r="F301" s="263" t="s">
        <v>202</v>
      </c>
      <c r="G301" s="261"/>
      <c r="H301" s="264">
        <v>2282.3220000000001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0" t="s">
        <v>141</v>
      </c>
      <c r="AU301" s="270" t="s">
        <v>84</v>
      </c>
      <c r="AV301" s="15" t="s">
        <v>135</v>
      </c>
      <c r="AW301" s="15" t="s">
        <v>37</v>
      </c>
      <c r="AX301" s="15" t="s">
        <v>82</v>
      </c>
      <c r="AY301" s="270" t="s">
        <v>128</v>
      </c>
    </row>
    <row r="302" s="12" customFormat="1" ht="22.8" customHeight="1">
      <c r="A302" s="12"/>
      <c r="B302" s="196"/>
      <c r="C302" s="197"/>
      <c r="D302" s="198" t="s">
        <v>76</v>
      </c>
      <c r="E302" s="210" t="s">
        <v>387</v>
      </c>
      <c r="F302" s="210" t="s">
        <v>388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SUM(P303:P310)</f>
        <v>0</v>
      </c>
      <c r="Q302" s="204"/>
      <c r="R302" s="205">
        <f>SUM(R303:R310)</f>
        <v>0</v>
      </c>
      <c r="S302" s="204"/>
      <c r="T302" s="206">
        <f>SUM(T303:T310)</f>
        <v>33.752524000000001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84</v>
      </c>
      <c r="AT302" s="208" t="s">
        <v>76</v>
      </c>
      <c r="AU302" s="208" t="s">
        <v>82</v>
      </c>
      <c r="AY302" s="207" t="s">
        <v>128</v>
      </c>
      <c r="BK302" s="209">
        <f>SUM(BK303:BK310)</f>
        <v>0</v>
      </c>
    </row>
    <row r="303" s="2" customFormat="1" ht="16.5" customHeight="1">
      <c r="A303" s="39"/>
      <c r="B303" s="40"/>
      <c r="C303" s="212" t="s">
        <v>389</v>
      </c>
      <c r="D303" s="212" t="s">
        <v>130</v>
      </c>
      <c r="E303" s="213" t="s">
        <v>390</v>
      </c>
      <c r="F303" s="214" t="s">
        <v>391</v>
      </c>
      <c r="G303" s="215" t="s">
        <v>170</v>
      </c>
      <c r="H303" s="216">
        <v>1298.174</v>
      </c>
      <c r="I303" s="217"/>
      <c r="J303" s="218">
        <f>ROUND(I303*H303,2)</f>
        <v>0</v>
      </c>
      <c r="K303" s="214" t="s">
        <v>134</v>
      </c>
      <c r="L303" s="45"/>
      <c r="M303" s="219" t="s">
        <v>19</v>
      </c>
      <c r="N303" s="220" t="s">
        <v>48</v>
      </c>
      <c r="O303" s="85"/>
      <c r="P303" s="221">
        <f>O303*H303</f>
        <v>0</v>
      </c>
      <c r="Q303" s="221">
        <v>0</v>
      </c>
      <c r="R303" s="221">
        <f>Q303*H303</f>
        <v>0</v>
      </c>
      <c r="S303" s="221">
        <v>0.014</v>
      </c>
      <c r="T303" s="222">
        <f>S303*H303</f>
        <v>18.174436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3" t="s">
        <v>246</v>
      </c>
      <c r="AT303" s="223" t="s">
        <v>130</v>
      </c>
      <c r="AU303" s="223" t="s">
        <v>84</v>
      </c>
      <c r="AY303" s="18" t="s">
        <v>128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8" t="s">
        <v>82</v>
      </c>
      <c r="BK303" s="224">
        <f>ROUND(I303*H303,2)</f>
        <v>0</v>
      </c>
      <c r="BL303" s="18" t="s">
        <v>246</v>
      </c>
      <c r="BM303" s="223" t="s">
        <v>392</v>
      </c>
    </row>
    <row r="304" s="2" customFormat="1">
      <c r="A304" s="39"/>
      <c r="B304" s="40"/>
      <c r="C304" s="41"/>
      <c r="D304" s="225" t="s">
        <v>139</v>
      </c>
      <c r="E304" s="41"/>
      <c r="F304" s="226" t="s">
        <v>277</v>
      </c>
      <c r="G304" s="41"/>
      <c r="H304" s="41"/>
      <c r="I304" s="131"/>
      <c r="J304" s="41"/>
      <c r="K304" s="41"/>
      <c r="L304" s="45"/>
      <c r="M304" s="227"/>
      <c r="N304" s="228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139</v>
      </c>
      <c r="AU304" s="18" t="s">
        <v>84</v>
      </c>
    </row>
    <row r="305" s="13" customFormat="1">
      <c r="A305" s="13"/>
      <c r="B305" s="229"/>
      <c r="C305" s="230"/>
      <c r="D305" s="225" t="s">
        <v>141</v>
      </c>
      <c r="E305" s="231" t="s">
        <v>19</v>
      </c>
      <c r="F305" s="232" t="s">
        <v>142</v>
      </c>
      <c r="G305" s="230"/>
      <c r="H305" s="231" t="s">
        <v>19</v>
      </c>
      <c r="I305" s="233"/>
      <c r="J305" s="230"/>
      <c r="K305" s="230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141</v>
      </c>
      <c r="AU305" s="238" t="s">
        <v>84</v>
      </c>
      <c r="AV305" s="13" t="s">
        <v>82</v>
      </c>
      <c r="AW305" s="13" t="s">
        <v>37</v>
      </c>
      <c r="AX305" s="13" t="s">
        <v>77</v>
      </c>
      <c r="AY305" s="238" t="s">
        <v>128</v>
      </c>
    </row>
    <row r="306" s="14" customFormat="1">
      <c r="A306" s="14"/>
      <c r="B306" s="239"/>
      <c r="C306" s="240"/>
      <c r="D306" s="225" t="s">
        <v>141</v>
      </c>
      <c r="E306" s="241" t="s">
        <v>19</v>
      </c>
      <c r="F306" s="242" t="s">
        <v>393</v>
      </c>
      <c r="G306" s="240"/>
      <c r="H306" s="243">
        <v>1298.174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141</v>
      </c>
      <c r="AU306" s="249" t="s">
        <v>84</v>
      </c>
      <c r="AV306" s="14" t="s">
        <v>84</v>
      </c>
      <c r="AW306" s="14" t="s">
        <v>37</v>
      </c>
      <c r="AX306" s="14" t="s">
        <v>82</v>
      </c>
      <c r="AY306" s="249" t="s">
        <v>128</v>
      </c>
    </row>
    <row r="307" s="2" customFormat="1" ht="16.5" customHeight="1">
      <c r="A307" s="39"/>
      <c r="B307" s="40"/>
      <c r="C307" s="212" t="s">
        <v>394</v>
      </c>
      <c r="D307" s="212" t="s">
        <v>130</v>
      </c>
      <c r="E307" s="213" t="s">
        <v>395</v>
      </c>
      <c r="F307" s="214" t="s">
        <v>396</v>
      </c>
      <c r="G307" s="215" t="s">
        <v>170</v>
      </c>
      <c r="H307" s="216">
        <v>2596.348</v>
      </c>
      <c r="I307" s="217"/>
      <c r="J307" s="218">
        <f>ROUND(I307*H307,2)</f>
        <v>0</v>
      </c>
      <c r="K307" s="214" t="s">
        <v>134</v>
      </c>
      <c r="L307" s="45"/>
      <c r="M307" s="219" t="s">
        <v>19</v>
      </c>
      <c r="N307" s="220" t="s">
        <v>48</v>
      </c>
      <c r="O307" s="85"/>
      <c r="P307" s="221">
        <f>O307*H307</f>
        <v>0</v>
      </c>
      <c r="Q307" s="221">
        <v>0</v>
      </c>
      <c r="R307" s="221">
        <f>Q307*H307</f>
        <v>0</v>
      </c>
      <c r="S307" s="221">
        <v>0.0060000000000000001</v>
      </c>
      <c r="T307" s="222">
        <f>S307*H307</f>
        <v>15.578087999999999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3" t="s">
        <v>246</v>
      </c>
      <c r="AT307" s="223" t="s">
        <v>130</v>
      </c>
      <c r="AU307" s="223" t="s">
        <v>84</v>
      </c>
      <c r="AY307" s="18" t="s">
        <v>128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82</v>
      </c>
      <c r="BK307" s="224">
        <f>ROUND(I307*H307,2)</f>
        <v>0</v>
      </c>
      <c r="BL307" s="18" t="s">
        <v>246</v>
      </c>
      <c r="BM307" s="223" t="s">
        <v>397</v>
      </c>
    </row>
    <row r="308" s="2" customFormat="1">
      <c r="A308" s="39"/>
      <c r="B308" s="40"/>
      <c r="C308" s="41"/>
      <c r="D308" s="225" t="s">
        <v>139</v>
      </c>
      <c r="E308" s="41"/>
      <c r="F308" s="226" t="s">
        <v>277</v>
      </c>
      <c r="G308" s="41"/>
      <c r="H308" s="41"/>
      <c r="I308" s="131"/>
      <c r="J308" s="41"/>
      <c r="K308" s="41"/>
      <c r="L308" s="45"/>
      <c r="M308" s="227"/>
      <c r="N308" s="228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139</v>
      </c>
      <c r="AU308" s="18" t="s">
        <v>84</v>
      </c>
    </row>
    <row r="309" s="13" customFormat="1">
      <c r="A309" s="13"/>
      <c r="B309" s="229"/>
      <c r="C309" s="230"/>
      <c r="D309" s="225" t="s">
        <v>141</v>
      </c>
      <c r="E309" s="231" t="s">
        <v>19</v>
      </c>
      <c r="F309" s="232" t="s">
        <v>165</v>
      </c>
      <c r="G309" s="230"/>
      <c r="H309" s="231" t="s">
        <v>19</v>
      </c>
      <c r="I309" s="233"/>
      <c r="J309" s="230"/>
      <c r="K309" s="230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141</v>
      </c>
      <c r="AU309" s="238" t="s">
        <v>84</v>
      </c>
      <c r="AV309" s="13" t="s">
        <v>82</v>
      </c>
      <c r="AW309" s="13" t="s">
        <v>37</v>
      </c>
      <c r="AX309" s="13" t="s">
        <v>77</v>
      </c>
      <c r="AY309" s="238" t="s">
        <v>128</v>
      </c>
    </row>
    <row r="310" s="14" customFormat="1">
      <c r="A310" s="14"/>
      <c r="B310" s="239"/>
      <c r="C310" s="240"/>
      <c r="D310" s="225" t="s">
        <v>141</v>
      </c>
      <c r="E310" s="241" t="s">
        <v>19</v>
      </c>
      <c r="F310" s="242" t="s">
        <v>398</v>
      </c>
      <c r="G310" s="240"/>
      <c r="H310" s="243">
        <v>2596.348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141</v>
      </c>
      <c r="AU310" s="249" t="s">
        <v>84</v>
      </c>
      <c r="AV310" s="14" t="s">
        <v>84</v>
      </c>
      <c r="AW310" s="14" t="s">
        <v>37</v>
      </c>
      <c r="AX310" s="14" t="s">
        <v>82</v>
      </c>
      <c r="AY310" s="249" t="s">
        <v>128</v>
      </c>
    </row>
    <row r="311" s="12" customFormat="1" ht="22.8" customHeight="1">
      <c r="A311" s="12"/>
      <c r="B311" s="196"/>
      <c r="C311" s="197"/>
      <c r="D311" s="198" t="s">
        <v>76</v>
      </c>
      <c r="E311" s="210" t="s">
        <v>399</v>
      </c>
      <c r="F311" s="210" t="s">
        <v>400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SUM(P312:P316)</f>
        <v>0</v>
      </c>
      <c r="Q311" s="204"/>
      <c r="R311" s="205">
        <f>SUM(R312:R316)</f>
        <v>0</v>
      </c>
      <c r="S311" s="204"/>
      <c r="T311" s="206">
        <f>SUM(T312:T316)</f>
        <v>3.6226659999999997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84</v>
      </c>
      <c r="AT311" s="208" t="s">
        <v>76</v>
      </c>
      <c r="AU311" s="208" t="s">
        <v>82</v>
      </c>
      <c r="AY311" s="207" t="s">
        <v>128</v>
      </c>
      <c r="BK311" s="209">
        <f>SUM(BK312:BK316)</f>
        <v>0</v>
      </c>
    </row>
    <row r="312" s="2" customFormat="1" ht="24" customHeight="1">
      <c r="A312" s="39"/>
      <c r="B312" s="40"/>
      <c r="C312" s="212" t="s">
        <v>401</v>
      </c>
      <c r="D312" s="212" t="s">
        <v>130</v>
      </c>
      <c r="E312" s="213" t="s">
        <v>402</v>
      </c>
      <c r="F312" s="214" t="s">
        <v>403</v>
      </c>
      <c r="G312" s="215" t="s">
        <v>170</v>
      </c>
      <c r="H312" s="216">
        <v>1065.49</v>
      </c>
      <c r="I312" s="217"/>
      <c r="J312" s="218">
        <f>ROUND(I312*H312,2)</f>
        <v>0</v>
      </c>
      <c r="K312" s="214" t="s">
        <v>134</v>
      </c>
      <c r="L312" s="45"/>
      <c r="M312" s="219" t="s">
        <v>19</v>
      </c>
      <c r="N312" s="220" t="s">
        <v>48</v>
      </c>
      <c r="O312" s="85"/>
      <c r="P312" s="221">
        <f>O312*H312</f>
        <v>0</v>
      </c>
      <c r="Q312" s="221">
        <v>0</v>
      </c>
      <c r="R312" s="221">
        <f>Q312*H312</f>
        <v>0</v>
      </c>
      <c r="S312" s="221">
        <v>0.0033999999999999998</v>
      </c>
      <c r="T312" s="222">
        <f>S312*H312</f>
        <v>3.6226659999999997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3" t="s">
        <v>246</v>
      </c>
      <c r="AT312" s="223" t="s">
        <v>130</v>
      </c>
      <c r="AU312" s="223" t="s">
        <v>84</v>
      </c>
      <c r="AY312" s="18" t="s">
        <v>128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82</v>
      </c>
      <c r="BK312" s="224">
        <f>ROUND(I312*H312,2)</f>
        <v>0</v>
      </c>
      <c r="BL312" s="18" t="s">
        <v>246</v>
      </c>
      <c r="BM312" s="223" t="s">
        <v>404</v>
      </c>
    </row>
    <row r="313" s="2" customFormat="1">
      <c r="A313" s="39"/>
      <c r="B313" s="40"/>
      <c r="C313" s="41"/>
      <c r="D313" s="225" t="s">
        <v>137</v>
      </c>
      <c r="E313" s="41"/>
      <c r="F313" s="226" t="s">
        <v>405</v>
      </c>
      <c r="G313" s="41"/>
      <c r="H313" s="41"/>
      <c r="I313" s="131"/>
      <c r="J313" s="41"/>
      <c r="K313" s="41"/>
      <c r="L313" s="45"/>
      <c r="M313" s="227"/>
      <c r="N313" s="228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137</v>
      </c>
      <c r="AU313" s="18" t="s">
        <v>84</v>
      </c>
    </row>
    <row r="314" s="2" customFormat="1">
      <c r="A314" s="39"/>
      <c r="B314" s="40"/>
      <c r="C314" s="41"/>
      <c r="D314" s="225" t="s">
        <v>139</v>
      </c>
      <c r="E314" s="41"/>
      <c r="F314" s="226" t="s">
        <v>406</v>
      </c>
      <c r="G314" s="41"/>
      <c r="H314" s="41"/>
      <c r="I314" s="131"/>
      <c r="J314" s="41"/>
      <c r="K314" s="41"/>
      <c r="L314" s="45"/>
      <c r="M314" s="227"/>
      <c r="N314" s="228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139</v>
      </c>
      <c r="AU314" s="18" t="s">
        <v>84</v>
      </c>
    </row>
    <row r="315" s="13" customFormat="1">
      <c r="A315" s="13"/>
      <c r="B315" s="229"/>
      <c r="C315" s="230"/>
      <c r="D315" s="225" t="s">
        <v>141</v>
      </c>
      <c r="E315" s="231" t="s">
        <v>19</v>
      </c>
      <c r="F315" s="232" t="s">
        <v>165</v>
      </c>
      <c r="G315" s="230"/>
      <c r="H315" s="231" t="s">
        <v>19</v>
      </c>
      <c r="I315" s="233"/>
      <c r="J315" s="230"/>
      <c r="K315" s="230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141</v>
      </c>
      <c r="AU315" s="238" t="s">
        <v>84</v>
      </c>
      <c r="AV315" s="13" t="s">
        <v>82</v>
      </c>
      <c r="AW315" s="13" t="s">
        <v>37</v>
      </c>
      <c r="AX315" s="13" t="s">
        <v>77</v>
      </c>
      <c r="AY315" s="238" t="s">
        <v>128</v>
      </c>
    </row>
    <row r="316" s="14" customFormat="1">
      <c r="A316" s="14"/>
      <c r="B316" s="239"/>
      <c r="C316" s="240"/>
      <c r="D316" s="225" t="s">
        <v>141</v>
      </c>
      <c r="E316" s="241" t="s">
        <v>19</v>
      </c>
      <c r="F316" s="242" t="s">
        <v>407</v>
      </c>
      <c r="G316" s="240"/>
      <c r="H316" s="243">
        <v>1065.49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141</v>
      </c>
      <c r="AU316" s="249" t="s">
        <v>84</v>
      </c>
      <c r="AV316" s="14" t="s">
        <v>84</v>
      </c>
      <c r="AW316" s="14" t="s">
        <v>37</v>
      </c>
      <c r="AX316" s="14" t="s">
        <v>82</v>
      </c>
      <c r="AY316" s="249" t="s">
        <v>128</v>
      </c>
    </row>
    <row r="317" s="12" customFormat="1" ht="22.8" customHeight="1">
      <c r="A317" s="12"/>
      <c r="B317" s="196"/>
      <c r="C317" s="197"/>
      <c r="D317" s="198" t="s">
        <v>76</v>
      </c>
      <c r="E317" s="210" t="s">
        <v>408</v>
      </c>
      <c r="F317" s="210" t="s">
        <v>409</v>
      </c>
      <c r="G317" s="197"/>
      <c r="H317" s="197"/>
      <c r="I317" s="200"/>
      <c r="J317" s="211">
        <f>BK317</f>
        <v>0</v>
      </c>
      <c r="K317" s="197"/>
      <c r="L317" s="202"/>
      <c r="M317" s="203"/>
      <c r="N317" s="204"/>
      <c r="O317" s="204"/>
      <c r="P317" s="205">
        <f>SUM(P318:P319)</f>
        <v>0</v>
      </c>
      <c r="Q317" s="204"/>
      <c r="R317" s="205">
        <f>SUM(R318:R319)</f>
        <v>0</v>
      </c>
      <c r="S317" s="204"/>
      <c r="T317" s="206">
        <f>SUM(T318:T319)</f>
        <v>0.44800000000000001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7" t="s">
        <v>84</v>
      </c>
      <c r="AT317" s="208" t="s">
        <v>76</v>
      </c>
      <c r="AU317" s="208" t="s">
        <v>82</v>
      </c>
      <c r="AY317" s="207" t="s">
        <v>128</v>
      </c>
      <c r="BK317" s="209">
        <f>SUM(BK318:BK319)</f>
        <v>0</v>
      </c>
    </row>
    <row r="318" s="2" customFormat="1" ht="16.5" customHeight="1">
      <c r="A318" s="39"/>
      <c r="B318" s="40"/>
      <c r="C318" s="212" t="s">
        <v>410</v>
      </c>
      <c r="D318" s="212" t="s">
        <v>130</v>
      </c>
      <c r="E318" s="213" t="s">
        <v>411</v>
      </c>
      <c r="F318" s="214" t="s">
        <v>412</v>
      </c>
      <c r="G318" s="215" t="s">
        <v>413</v>
      </c>
      <c r="H318" s="216">
        <v>1</v>
      </c>
      <c r="I318" s="217"/>
      <c r="J318" s="218">
        <f>ROUND(I318*H318,2)</f>
        <v>0</v>
      </c>
      <c r="K318" s="214" t="s">
        <v>414</v>
      </c>
      <c r="L318" s="45"/>
      <c r="M318" s="219" t="s">
        <v>19</v>
      </c>
      <c r="N318" s="220" t="s">
        <v>48</v>
      </c>
      <c r="O318" s="85"/>
      <c r="P318" s="221">
        <f>O318*H318</f>
        <v>0</v>
      </c>
      <c r="Q318" s="221">
        <v>0</v>
      </c>
      <c r="R318" s="221">
        <f>Q318*H318</f>
        <v>0</v>
      </c>
      <c r="S318" s="221">
        <v>0.44800000000000001</v>
      </c>
      <c r="T318" s="222">
        <f>S318*H318</f>
        <v>0.44800000000000001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3" t="s">
        <v>246</v>
      </c>
      <c r="AT318" s="223" t="s">
        <v>130</v>
      </c>
      <c r="AU318" s="223" t="s">
        <v>84</v>
      </c>
      <c r="AY318" s="18" t="s">
        <v>128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8" t="s">
        <v>82</v>
      </c>
      <c r="BK318" s="224">
        <f>ROUND(I318*H318,2)</f>
        <v>0</v>
      </c>
      <c r="BL318" s="18" t="s">
        <v>246</v>
      </c>
      <c r="BM318" s="223" t="s">
        <v>415</v>
      </c>
    </row>
    <row r="319" s="2" customFormat="1">
      <c r="A319" s="39"/>
      <c r="B319" s="40"/>
      <c r="C319" s="41"/>
      <c r="D319" s="225" t="s">
        <v>139</v>
      </c>
      <c r="E319" s="41"/>
      <c r="F319" s="226" t="s">
        <v>416</v>
      </c>
      <c r="G319" s="41"/>
      <c r="H319" s="41"/>
      <c r="I319" s="131"/>
      <c r="J319" s="41"/>
      <c r="K319" s="41"/>
      <c r="L319" s="45"/>
      <c r="M319" s="227"/>
      <c r="N319" s="228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139</v>
      </c>
      <c r="AU319" s="18" t="s">
        <v>84</v>
      </c>
    </row>
    <row r="320" s="12" customFormat="1" ht="22.8" customHeight="1">
      <c r="A320" s="12"/>
      <c r="B320" s="196"/>
      <c r="C320" s="197"/>
      <c r="D320" s="198" t="s">
        <v>76</v>
      </c>
      <c r="E320" s="210" t="s">
        <v>417</v>
      </c>
      <c r="F320" s="210" t="s">
        <v>418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SUM(P321:P322)</f>
        <v>0</v>
      </c>
      <c r="Q320" s="204"/>
      <c r="R320" s="205">
        <f>SUM(R321:R322)</f>
        <v>0</v>
      </c>
      <c r="S320" s="204"/>
      <c r="T320" s="206">
        <f>SUM(T321:T322)</f>
        <v>0.67200000000000004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84</v>
      </c>
      <c r="AT320" s="208" t="s">
        <v>76</v>
      </c>
      <c r="AU320" s="208" t="s">
        <v>82</v>
      </c>
      <c r="AY320" s="207" t="s">
        <v>128</v>
      </c>
      <c r="BK320" s="209">
        <f>SUM(BK321:BK322)</f>
        <v>0</v>
      </c>
    </row>
    <row r="321" s="2" customFormat="1" ht="24" customHeight="1">
      <c r="A321" s="39"/>
      <c r="B321" s="40"/>
      <c r="C321" s="212" t="s">
        <v>419</v>
      </c>
      <c r="D321" s="212" t="s">
        <v>130</v>
      </c>
      <c r="E321" s="213" t="s">
        <v>420</v>
      </c>
      <c r="F321" s="214" t="s">
        <v>421</v>
      </c>
      <c r="G321" s="215" t="s">
        <v>413</v>
      </c>
      <c r="H321" s="216">
        <v>1</v>
      </c>
      <c r="I321" s="217"/>
      <c r="J321" s="218">
        <f>ROUND(I321*H321,2)</f>
        <v>0</v>
      </c>
      <c r="K321" s="214" t="s">
        <v>414</v>
      </c>
      <c r="L321" s="45"/>
      <c r="M321" s="219" t="s">
        <v>19</v>
      </c>
      <c r="N321" s="220" t="s">
        <v>48</v>
      </c>
      <c r="O321" s="85"/>
      <c r="P321" s="221">
        <f>O321*H321</f>
        <v>0</v>
      </c>
      <c r="Q321" s="221">
        <v>0</v>
      </c>
      <c r="R321" s="221">
        <f>Q321*H321</f>
        <v>0</v>
      </c>
      <c r="S321" s="221">
        <v>0.67200000000000004</v>
      </c>
      <c r="T321" s="222">
        <f>S321*H321</f>
        <v>0.67200000000000004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3" t="s">
        <v>246</v>
      </c>
      <c r="AT321" s="223" t="s">
        <v>130</v>
      </c>
      <c r="AU321" s="223" t="s">
        <v>84</v>
      </c>
      <c r="AY321" s="18" t="s">
        <v>128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82</v>
      </c>
      <c r="BK321" s="224">
        <f>ROUND(I321*H321,2)</f>
        <v>0</v>
      </c>
      <c r="BL321" s="18" t="s">
        <v>246</v>
      </c>
      <c r="BM321" s="223" t="s">
        <v>422</v>
      </c>
    </row>
    <row r="322" s="2" customFormat="1">
      <c r="A322" s="39"/>
      <c r="B322" s="40"/>
      <c r="C322" s="41"/>
      <c r="D322" s="225" t="s">
        <v>139</v>
      </c>
      <c r="E322" s="41"/>
      <c r="F322" s="226" t="s">
        <v>423</v>
      </c>
      <c r="G322" s="41"/>
      <c r="H322" s="41"/>
      <c r="I322" s="131"/>
      <c r="J322" s="41"/>
      <c r="K322" s="41"/>
      <c r="L322" s="45"/>
      <c r="M322" s="227"/>
      <c r="N322" s="228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139</v>
      </c>
      <c r="AU322" s="18" t="s">
        <v>84</v>
      </c>
    </row>
    <row r="323" s="12" customFormat="1" ht="22.8" customHeight="1">
      <c r="A323" s="12"/>
      <c r="B323" s="196"/>
      <c r="C323" s="197"/>
      <c r="D323" s="198" t="s">
        <v>76</v>
      </c>
      <c r="E323" s="210" t="s">
        <v>424</v>
      </c>
      <c r="F323" s="210" t="s">
        <v>425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SUM(P324:P325)</f>
        <v>0</v>
      </c>
      <c r="Q323" s="204"/>
      <c r="R323" s="205">
        <f>SUM(R324:R325)</f>
        <v>0</v>
      </c>
      <c r="S323" s="204"/>
      <c r="T323" s="206">
        <f>SUM(T324:T325)</f>
        <v>0.44800000000000001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84</v>
      </c>
      <c r="AT323" s="208" t="s">
        <v>76</v>
      </c>
      <c r="AU323" s="208" t="s">
        <v>82</v>
      </c>
      <c r="AY323" s="207" t="s">
        <v>128</v>
      </c>
      <c r="BK323" s="209">
        <f>SUM(BK324:BK325)</f>
        <v>0</v>
      </c>
    </row>
    <row r="324" s="2" customFormat="1" ht="24" customHeight="1">
      <c r="A324" s="39"/>
      <c r="B324" s="40"/>
      <c r="C324" s="212" t="s">
        <v>426</v>
      </c>
      <c r="D324" s="212" t="s">
        <v>130</v>
      </c>
      <c r="E324" s="213" t="s">
        <v>427</v>
      </c>
      <c r="F324" s="214" t="s">
        <v>428</v>
      </c>
      <c r="G324" s="215" t="s">
        <v>413</v>
      </c>
      <c r="H324" s="216">
        <v>1</v>
      </c>
      <c r="I324" s="217"/>
      <c r="J324" s="218">
        <f>ROUND(I324*H324,2)</f>
        <v>0</v>
      </c>
      <c r="K324" s="214" t="s">
        <v>414</v>
      </c>
      <c r="L324" s="45"/>
      <c r="M324" s="219" t="s">
        <v>19</v>
      </c>
      <c r="N324" s="220" t="s">
        <v>48</v>
      </c>
      <c r="O324" s="85"/>
      <c r="P324" s="221">
        <f>O324*H324</f>
        <v>0</v>
      </c>
      <c r="Q324" s="221">
        <v>0</v>
      </c>
      <c r="R324" s="221">
        <f>Q324*H324</f>
        <v>0</v>
      </c>
      <c r="S324" s="221">
        <v>0.44800000000000001</v>
      </c>
      <c r="T324" s="222">
        <f>S324*H324</f>
        <v>0.44800000000000001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3" t="s">
        <v>246</v>
      </c>
      <c r="AT324" s="223" t="s">
        <v>130</v>
      </c>
      <c r="AU324" s="223" t="s">
        <v>84</v>
      </c>
      <c r="AY324" s="18" t="s">
        <v>128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8" t="s">
        <v>82</v>
      </c>
      <c r="BK324" s="224">
        <f>ROUND(I324*H324,2)</f>
        <v>0</v>
      </c>
      <c r="BL324" s="18" t="s">
        <v>246</v>
      </c>
      <c r="BM324" s="223" t="s">
        <v>429</v>
      </c>
    </row>
    <row r="325" s="2" customFormat="1">
      <c r="A325" s="39"/>
      <c r="B325" s="40"/>
      <c r="C325" s="41"/>
      <c r="D325" s="225" t="s">
        <v>139</v>
      </c>
      <c r="E325" s="41"/>
      <c r="F325" s="226" t="s">
        <v>430</v>
      </c>
      <c r="G325" s="41"/>
      <c r="H325" s="41"/>
      <c r="I325" s="131"/>
      <c r="J325" s="41"/>
      <c r="K325" s="41"/>
      <c r="L325" s="45"/>
      <c r="M325" s="227"/>
      <c r="N325" s="228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139</v>
      </c>
      <c r="AU325" s="18" t="s">
        <v>84</v>
      </c>
    </row>
    <row r="326" s="12" customFormat="1" ht="22.8" customHeight="1">
      <c r="A326" s="12"/>
      <c r="B326" s="196"/>
      <c r="C326" s="197"/>
      <c r="D326" s="198" t="s">
        <v>76</v>
      </c>
      <c r="E326" s="210" t="s">
        <v>431</v>
      </c>
      <c r="F326" s="210" t="s">
        <v>432</v>
      </c>
      <c r="G326" s="197"/>
      <c r="H326" s="197"/>
      <c r="I326" s="200"/>
      <c r="J326" s="211">
        <f>BK326</f>
        <v>0</v>
      </c>
      <c r="K326" s="197"/>
      <c r="L326" s="202"/>
      <c r="M326" s="203"/>
      <c r="N326" s="204"/>
      <c r="O326" s="204"/>
      <c r="P326" s="205">
        <f>SUM(P327:P328)</f>
        <v>0</v>
      </c>
      <c r="Q326" s="204"/>
      <c r="R326" s="205">
        <f>SUM(R327:R328)</f>
        <v>0</v>
      </c>
      <c r="S326" s="204"/>
      <c r="T326" s="206">
        <f>SUM(T327:T328)</f>
        <v>0.33600000000000002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7" t="s">
        <v>84</v>
      </c>
      <c r="AT326" s="208" t="s">
        <v>76</v>
      </c>
      <c r="AU326" s="208" t="s">
        <v>82</v>
      </c>
      <c r="AY326" s="207" t="s">
        <v>128</v>
      </c>
      <c r="BK326" s="209">
        <f>SUM(BK327:BK328)</f>
        <v>0</v>
      </c>
    </row>
    <row r="327" s="2" customFormat="1" ht="16.5" customHeight="1">
      <c r="A327" s="39"/>
      <c r="B327" s="40"/>
      <c r="C327" s="212" t="s">
        <v>433</v>
      </c>
      <c r="D327" s="212" t="s">
        <v>130</v>
      </c>
      <c r="E327" s="213" t="s">
        <v>434</v>
      </c>
      <c r="F327" s="214" t="s">
        <v>435</v>
      </c>
      <c r="G327" s="215" t="s">
        <v>413</v>
      </c>
      <c r="H327" s="216">
        <v>1</v>
      </c>
      <c r="I327" s="217"/>
      <c r="J327" s="218">
        <f>ROUND(I327*H327,2)</f>
        <v>0</v>
      </c>
      <c r="K327" s="214" t="s">
        <v>414</v>
      </c>
      <c r="L327" s="45"/>
      <c r="M327" s="219" t="s">
        <v>19</v>
      </c>
      <c r="N327" s="220" t="s">
        <v>48</v>
      </c>
      <c r="O327" s="85"/>
      <c r="P327" s="221">
        <f>O327*H327</f>
        <v>0</v>
      </c>
      <c r="Q327" s="221">
        <v>0</v>
      </c>
      <c r="R327" s="221">
        <f>Q327*H327</f>
        <v>0</v>
      </c>
      <c r="S327" s="221">
        <v>0.33600000000000002</v>
      </c>
      <c r="T327" s="222">
        <f>S327*H327</f>
        <v>0.33600000000000002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3" t="s">
        <v>246</v>
      </c>
      <c r="AT327" s="223" t="s">
        <v>130</v>
      </c>
      <c r="AU327" s="223" t="s">
        <v>84</v>
      </c>
      <c r="AY327" s="18" t="s">
        <v>128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8" t="s">
        <v>82</v>
      </c>
      <c r="BK327" s="224">
        <f>ROUND(I327*H327,2)</f>
        <v>0</v>
      </c>
      <c r="BL327" s="18" t="s">
        <v>246</v>
      </c>
      <c r="BM327" s="223" t="s">
        <v>436</v>
      </c>
    </row>
    <row r="328" s="2" customFormat="1">
      <c r="A328" s="39"/>
      <c r="B328" s="40"/>
      <c r="C328" s="41"/>
      <c r="D328" s="225" t="s">
        <v>139</v>
      </c>
      <c r="E328" s="41"/>
      <c r="F328" s="226" t="s">
        <v>437</v>
      </c>
      <c r="G328" s="41"/>
      <c r="H328" s="41"/>
      <c r="I328" s="131"/>
      <c r="J328" s="41"/>
      <c r="K328" s="41"/>
      <c r="L328" s="45"/>
      <c r="M328" s="227"/>
      <c r="N328" s="22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139</v>
      </c>
      <c r="AU328" s="18" t="s">
        <v>84</v>
      </c>
    </row>
    <row r="329" s="12" customFormat="1" ht="22.8" customHeight="1">
      <c r="A329" s="12"/>
      <c r="B329" s="196"/>
      <c r="C329" s="197"/>
      <c r="D329" s="198" t="s">
        <v>76</v>
      </c>
      <c r="E329" s="210" t="s">
        <v>438</v>
      </c>
      <c r="F329" s="210" t="s">
        <v>439</v>
      </c>
      <c r="G329" s="197"/>
      <c r="H329" s="197"/>
      <c r="I329" s="200"/>
      <c r="J329" s="211">
        <f>BK329</f>
        <v>0</v>
      </c>
      <c r="K329" s="197"/>
      <c r="L329" s="202"/>
      <c r="M329" s="203"/>
      <c r="N329" s="204"/>
      <c r="O329" s="204"/>
      <c r="P329" s="205">
        <f>SUM(P330:P331)</f>
        <v>0</v>
      </c>
      <c r="Q329" s="204"/>
      <c r="R329" s="205">
        <f>SUM(R330:R331)</f>
        <v>0</v>
      </c>
      <c r="S329" s="204"/>
      <c r="T329" s="206">
        <f>SUM(T330:T331)</f>
        <v>1.792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7" t="s">
        <v>84</v>
      </c>
      <c r="AT329" s="208" t="s">
        <v>76</v>
      </c>
      <c r="AU329" s="208" t="s">
        <v>82</v>
      </c>
      <c r="AY329" s="207" t="s">
        <v>128</v>
      </c>
      <c r="BK329" s="209">
        <f>SUM(BK330:BK331)</f>
        <v>0</v>
      </c>
    </row>
    <row r="330" s="2" customFormat="1" ht="16.5" customHeight="1">
      <c r="A330" s="39"/>
      <c r="B330" s="40"/>
      <c r="C330" s="212" t="s">
        <v>440</v>
      </c>
      <c r="D330" s="212" t="s">
        <v>130</v>
      </c>
      <c r="E330" s="213" t="s">
        <v>441</v>
      </c>
      <c r="F330" s="214" t="s">
        <v>442</v>
      </c>
      <c r="G330" s="215" t="s">
        <v>413</v>
      </c>
      <c r="H330" s="216">
        <v>1</v>
      </c>
      <c r="I330" s="217"/>
      <c r="J330" s="218">
        <f>ROUND(I330*H330,2)</f>
        <v>0</v>
      </c>
      <c r="K330" s="214" t="s">
        <v>414</v>
      </c>
      <c r="L330" s="45"/>
      <c r="M330" s="219" t="s">
        <v>19</v>
      </c>
      <c r="N330" s="220" t="s">
        <v>48</v>
      </c>
      <c r="O330" s="85"/>
      <c r="P330" s="221">
        <f>O330*H330</f>
        <v>0</v>
      </c>
      <c r="Q330" s="221">
        <v>0</v>
      </c>
      <c r="R330" s="221">
        <f>Q330*H330</f>
        <v>0</v>
      </c>
      <c r="S330" s="221">
        <v>1.792</v>
      </c>
      <c r="T330" s="222">
        <f>S330*H330</f>
        <v>1.792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3" t="s">
        <v>246</v>
      </c>
      <c r="AT330" s="223" t="s">
        <v>130</v>
      </c>
      <c r="AU330" s="223" t="s">
        <v>84</v>
      </c>
      <c r="AY330" s="18" t="s">
        <v>128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8" t="s">
        <v>82</v>
      </c>
      <c r="BK330" s="224">
        <f>ROUND(I330*H330,2)</f>
        <v>0</v>
      </c>
      <c r="BL330" s="18" t="s">
        <v>246</v>
      </c>
      <c r="BM330" s="223" t="s">
        <v>443</v>
      </c>
    </row>
    <row r="331" s="2" customFormat="1">
      <c r="A331" s="39"/>
      <c r="B331" s="40"/>
      <c r="C331" s="41"/>
      <c r="D331" s="225" t="s">
        <v>139</v>
      </c>
      <c r="E331" s="41"/>
      <c r="F331" s="226" t="s">
        <v>437</v>
      </c>
      <c r="G331" s="41"/>
      <c r="H331" s="41"/>
      <c r="I331" s="131"/>
      <c r="J331" s="41"/>
      <c r="K331" s="41"/>
      <c r="L331" s="45"/>
      <c r="M331" s="227"/>
      <c r="N331" s="22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139</v>
      </c>
      <c r="AU331" s="18" t="s">
        <v>84</v>
      </c>
    </row>
    <row r="332" s="12" customFormat="1" ht="22.8" customHeight="1">
      <c r="A332" s="12"/>
      <c r="B332" s="196"/>
      <c r="C332" s="197"/>
      <c r="D332" s="198" t="s">
        <v>76</v>
      </c>
      <c r="E332" s="210" t="s">
        <v>444</v>
      </c>
      <c r="F332" s="210" t="s">
        <v>445</v>
      </c>
      <c r="G332" s="197"/>
      <c r="H332" s="197"/>
      <c r="I332" s="200"/>
      <c r="J332" s="211">
        <f>BK332</f>
        <v>0</v>
      </c>
      <c r="K332" s="197"/>
      <c r="L332" s="202"/>
      <c r="M332" s="203"/>
      <c r="N332" s="204"/>
      <c r="O332" s="204"/>
      <c r="P332" s="205">
        <f>SUM(P333:P334)</f>
        <v>0</v>
      </c>
      <c r="Q332" s="204"/>
      <c r="R332" s="205">
        <f>SUM(R333:R334)</f>
        <v>0</v>
      </c>
      <c r="S332" s="204"/>
      <c r="T332" s="206">
        <f>SUM(T333:T334)</f>
        <v>1.1200000000000001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7" t="s">
        <v>84</v>
      </c>
      <c r="AT332" s="208" t="s">
        <v>76</v>
      </c>
      <c r="AU332" s="208" t="s">
        <v>82</v>
      </c>
      <c r="AY332" s="207" t="s">
        <v>128</v>
      </c>
      <c r="BK332" s="209">
        <f>SUM(BK333:BK334)</f>
        <v>0</v>
      </c>
    </row>
    <row r="333" s="2" customFormat="1" ht="24" customHeight="1">
      <c r="A333" s="39"/>
      <c r="B333" s="40"/>
      <c r="C333" s="212" t="s">
        <v>446</v>
      </c>
      <c r="D333" s="212" t="s">
        <v>130</v>
      </c>
      <c r="E333" s="213" t="s">
        <v>447</v>
      </c>
      <c r="F333" s="214" t="s">
        <v>448</v>
      </c>
      <c r="G333" s="215" t="s">
        <v>413</v>
      </c>
      <c r="H333" s="216">
        <v>1</v>
      </c>
      <c r="I333" s="217"/>
      <c r="J333" s="218">
        <f>ROUND(I333*H333,2)</f>
        <v>0</v>
      </c>
      <c r="K333" s="214" t="s">
        <v>414</v>
      </c>
      <c r="L333" s="45"/>
      <c r="M333" s="219" t="s">
        <v>19</v>
      </c>
      <c r="N333" s="220" t="s">
        <v>48</v>
      </c>
      <c r="O333" s="85"/>
      <c r="P333" s="221">
        <f>O333*H333</f>
        <v>0</v>
      </c>
      <c r="Q333" s="221">
        <v>0</v>
      </c>
      <c r="R333" s="221">
        <f>Q333*H333</f>
        <v>0</v>
      </c>
      <c r="S333" s="221">
        <v>1.1200000000000001</v>
      </c>
      <c r="T333" s="222">
        <f>S333*H333</f>
        <v>1.1200000000000001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3" t="s">
        <v>246</v>
      </c>
      <c r="AT333" s="223" t="s">
        <v>130</v>
      </c>
      <c r="AU333" s="223" t="s">
        <v>84</v>
      </c>
      <c r="AY333" s="18" t="s">
        <v>128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82</v>
      </c>
      <c r="BK333" s="224">
        <f>ROUND(I333*H333,2)</f>
        <v>0</v>
      </c>
      <c r="BL333" s="18" t="s">
        <v>246</v>
      </c>
      <c r="BM333" s="223" t="s">
        <v>449</v>
      </c>
    </row>
    <row r="334" s="2" customFormat="1">
      <c r="A334" s="39"/>
      <c r="B334" s="40"/>
      <c r="C334" s="41"/>
      <c r="D334" s="225" t="s">
        <v>139</v>
      </c>
      <c r="E334" s="41"/>
      <c r="F334" s="226" t="s">
        <v>450</v>
      </c>
      <c r="G334" s="41"/>
      <c r="H334" s="41"/>
      <c r="I334" s="131"/>
      <c r="J334" s="41"/>
      <c r="K334" s="41"/>
      <c r="L334" s="45"/>
      <c r="M334" s="227"/>
      <c r="N334" s="22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139</v>
      </c>
      <c r="AU334" s="18" t="s">
        <v>84</v>
      </c>
    </row>
    <row r="335" s="12" customFormat="1" ht="22.8" customHeight="1">
      <c r="A335" s="12"/>
      <c r="B335" s="196"/>
      <c r="C335" s="197"/>
      <c r="D335" s="198" t="s">
        <v>76</v>
      </c>
      <c r="E335" s="210" t="s">
        <v>451</v>
      </c>
      <c r="F335" s="210" t="s">
        <v>452</v>
      </c>
      <c r="G335" s="197"/>
      <c r="H335" s="197"/>
      <c r="I335" s="200"/>
      <c r="J335" s="211">
        <f>BK335</f>
        <v>0</v>
      </c>
      <c r="K335" s="197"/>
      <c r="L335" s="202"/>
      <c r="M335" s="203"/>
      <c r="N335" s="204"/>
      <c r="O335" s="204"/>
      <c r="P335" s="205">
        <f>SUM(P336:P337)</f>
        <v>0</v>
      </c>
      <c r="Q335" s="204"/>
      <c r="R335" s="205">
        <f>SUM(R336:R337)</f>
        <v>0</v>
      </c>
      <c r="S335" s="204"/>
      <c r="T335" s="206">
        <f>SUM(T336:T337)</f>
        <v>0.89600000000000002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7" t="s">
        <v>84</v>
      </c>
      <c r="AT335" s="208" t="s">
        <v>76</v>
      </c>
      <c r="AU335" s="208" t="s">
        <v>82</v>
      </c>
      <c r="AY335" s="207" t="s">
        <v>128</v>
      </c>
      <c r="BK335" s="209">
        <f>SUM(BK336:BK337)</f>
        <v>0</v>
      </c>
    </row>
    <row r="336" s="2" customFormat="1" ht="16.5" customHeight="1">
      <c r="A336" s="39"/>
      <c r="B336" s="40"/>
      <c r="C336" s="212" t="s">
        <v>453</v>
      </c>
      <c r="D336" s="212" t="s">
        <v>130</v>
      </c>
      <c r="E336" s="213" t="s">
        <v>454</v>
      </c>
      <c r="F336" s="214" t="s">
        <v>455</v>
      </c>
      <c r="G336" s="215" t="s">
        <v>413</v>
      </c>
      <c r="H336" s="216">
        <v>1</v>
      </c>
      <c r="I336" s="217"/>
      <c r="J336" s="218">
        <f>ROUND(I336*H336,2)</f>
        <v>0</v>
      </c>
      <c r="K336" s="214" t="s">
        <v>414</v>
      </c>
      <c r="L336" s="45"/>
      <c r="M336" s="219" t="s">
        <v>19</v>
      </c>
      <c r="N336" s="220" t="s">
        <v>48</v>
      </c>
      <c r="O336" s="85"/>
      <c r="P336" s="221">
        <f>O336*H336</f>
        <v>0</v>
      </c>
      <c r="Q336" s="221">
        <v>0</v>
      </c>
      <c r="R336" s="221">
        <f>Q336*H336</f>
        <v>0</v>
      </c>
      <c r="S336" s="221">
        <v>0.89600000000000002</v>
      </c>
      <c r="T336" s="222">
        <f>S336*H336</f>
        <v>0.89600000000000002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3" t="s">
        <v>246</v>
      </c>
      <c r="AT336" s="223" t="s">
        <v>130</v>
      </c>
      <c r="AU336" s="223" t="s">
        <v>84</v>
      </c>
      <c r="AY336" s="18" t="s">
        <v>128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82</v>
      </c>
      <c r="BK336" s="224">
        <f>ROUND(I336*H336,2)</f>
        <v>0</v>
      </c>
      <c r="BL336" s="18" t="s">
        <v>246</v>
      </c>
      <c r="BM336" s="223" t="s">
        <v>456</v>
      </c>
    </row>
    <row r="337" s="2" customFormat="1">
      <c r="A337" s="39"/>
      <c r="B337" s="40"/>
      <c r="C337" s="41"/>
      <c r="D337" s="225" t="s">
        <v>139</v>
      </c>
      <c r="E337" s="41"/>
      <c r="F337" s="226" t="s">
        <v>457</v>
      </c>
      <c r="G337" s="41"/>
      <c r="H337" s="41"/>
      <c r="I337" s="131"/>
      <c r="J337" s="41"/>
      <c r="K337" s="41"/>
      <c r="L337" s="45"/>
      <c r="M337" s="227"/>
      <c r="N337" s="228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139</v>
      </c>
      <c r="AU337" s="18" t="s">
        <v>84</v>
      </c>
    </row>
    <row r="338" s="12" customFormat="1" ht="22.8" customHeight="1">
      <c r="A338" s="12"/>
      <c r="B338" s="196"/>
      <c r="C338" s="197"/>
      <c r="D338" s="198" t="s">
        <v>76</v>
      </c>
      <c r="E338" s="210" t="s">
        <v>458</v>
      </c>
      <c r="F338" s="210" t="s">
        <v>459</v>
      </c>
      <c r="G338" s="197"/>
      <c r="H338" s="197"/>
      <c r="I338" s="200"/>
      <c r="J338" s="211">
        <f>BK338</f>
        <v>0</v>
      </c>
      <c r="K338" s="197"/>
      <c r="L338" s="202"/>
      <c r="M338" s="203"/>
      <c r="N338" s="204"/>
      <c r="O338" s="204"/>
      <c r="P338" s="205">
        <f>SUM(P339:P394)</f>
        <v>0</v>
      </c>
      <c r="Q338" s="204"/>
      <c r="R338" s="205">
        <f>SUM(R339:R394)</f>
        <v>0</v>
      </c>
      <c r="S338" s="204"/>
      <c r="T338" s="206">
        <f>SUM(T339:T394)</f>
        <v>2.2449759199999999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7" t="s">
        <v>84</v>
      </c>
      <c r="AT338" s="208" t="s">
        <v>76</v>
      </c>
      <c r="AU338" s="208" t="s">
        <v>82</v>
      </c>
      <c r="AY338" s="207" t="s">
        <v>128</v>
      </c>
      <c r="BK338" s="209">
        <f>SUM(BK339:BK394)</f>
        <v>0</v>
      </c>
    </row>
    <row r="339" s="2" customFormat="1" ht="16.5" customHeight="1">
      <c r="A339" s="39"/>
      <c r="B339" s="40"/>
      <c r="C339" s="212" t="s">
        <v>460</v>
      </c>
      <c r="D339" s="212" t="s">
        <v>130</v>
      </c>
      <c r="E339" s="213" t="s">
        <v>461</v>
      </c>
      <c r="F339" s="214" t="s">
        <v>462</v>
      </c>
      <c r="G339" s="215" t="s">
        <v>205</v>
      </c>
      <c r="H339" s="216">
        <v>108</v>
      </c>
      <c r="I339" s="217"/>
      <c r="J339" s="218">
        <f>ROUND(I339*H339,2)</f>
        <v>0</v>
      </c>
      <c r="K339" s="214" t="s">
        <v>134</v>
      </c>
      <c r="L339" s="45"/>
      <c r="M339" s="219" t="s">
        <v>19</v>
      </c>
      <c r="N339" s="220" t="s">
        <v>48</v>
      </c>
      <c r="O339" s="85"/>
      <c r="P339" s="221">
        <f>O339*H339</f>
        <v>0</v>
      </c>
      <c r="Q339" s="221">
        <v>0</v>
      </c>
      <c r="R339" s="221">
        <f>Q339*H339</f>
        <v>0</v>
      </c>
      <c r="S339" s="221">
        <v>0.0017600000000000001</v>
      </c>
      <c r="T339" s="222">
        <f>S339*H339</f>
        <v>0.19008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3" t="s">
        <v>246</v>
      </c>
      <c r="AT339" s="223" t="s">
        <v>130</v>
      </c>
      <c r="AU339" s="223" t="s">
        <v>84</v>
      </c>
      <c r="AY339" s="18" t="s">
        <v>128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82</v>
      </c>
      <c r="BK339" s="224">
        <f>ROUND(I339*H339,2)</f>
        <v>0</v>
      </c>
      <c r="BL339" s="18" t="s">
        <v>246</v>
      </c>
      <c r="BM339" s="223" t="s">
        <v>463</v>
      </c>
    </row>
    <row r="340" s="2" customFormat="1">
      <c r="A340" s="39"/>
      <c r="B340" s="40"/>
      <c r="C340" s="41"/>
      <c r="D340" s="225" t="s">
        <v>139</v>
      </c>
      <c r="E340" s="41"/>
      <c r="F340" s="226" t="s">
        <v>277</v>
      </c>
      <c r="G340" s="41"/>
      <c r="H340" s="41"/>
      <c r="I340" s="131"/>
      <c r="J340" s="41"/>
      <c r="K340" s="41"/>
      <c r="L340" s="45"/>
      <c r="M340" s="227"/>
      <c r="N340" s="228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139</v>
      </c>
      <c r="AU340" s="18" t="s">
        <v>84</v>
      </c>
    </row>
    <row r="341" s="13" customFormat="1">
      <c r="A341" s="13"/>
      <c r="B341" s="229"/>
      <c r="C341" s="230"/>
      <c r="D341" s="225" t="s">
        <v>141</v>
      </c>
      <c r="E341" s="231" t="s">
        <v>19</v>
      </c>
      <c r="F341" s="232" t="s">
        <v>142</v>
      </c>
      <c r="G341" s="230"/>
      <c r="H341" s="231" t="s">
        <v>19</v>
      </c>
      <c r="I341" s="233"/>
      <c r="J341" s="230"/>
      <c r="K341" s="230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141</v>
      </c>
      <c r="AU341" s="238" t="s">
        <v>84</v>
      </c>
      <c r="AV341" s="13" t="s">
        <v>82</v>
      </c>
      <c r="AW341" s="13" t="s">
        <v>37</v>
      </c>
      <c r="AX341" s="13" t="s">
        <v>77</v>
      </c>
      <c r="AY341" s="238" t="s">
        <v>128</v>
      </c>
    </row>
    <row r="342" s="14" customFormat="1">
      <c r="A342" s="14"/>
      <c r="B342" s="239"/>
      <c r="C342" s="240"/>
      <c r="D342" s="225" t="s">
        <v>141</v>
      </c>
      <c r="E342" s="241" t="s">
        <v>19</v>
      </c>
      <c r="F342" s="242" t="s">
        <v>464</v>
      </c>
      <c r="G342" s="240"/>
      <c r="H342" s="243">
        <v>48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141</v>
      </c>
      <c r="AU342" s="249" t="s">
        <v>84</v>
      </c>
      <c r="AV342" s="14" t="s">
        <v>84</v>
      </c>
      <c r="AW342" s="14" t="s">
        <v>37</v>
      </c>
      <c r="AX342" s="14" t="s">
        <v>77</v>
      </c>
      <c r="AY342" s="249" t="s">
        <v>128</v>
      </c>
    </row>
    <row r="343" s="14" customFormat="1">
      <c r="A343" s="14"/>
      <c r="B343" s="239"/>
      <c r="C343" s="240"/>
      <c r="D343" s="225" t="s">
        <v>141</v>
      </c>
      <c r="E343" s="241" t="s">
        <v>19</v>
      </c>
      <c r="F343" s="242" t="s">
        <v>465</v>
      </c>
      <c r="G343" s="240"/>
      <c r="H343" s="243">
        <v>60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141</v>
      </c>
      <c r="AU343" s="249" t="s">
        <v>84</v>
      </c>
      <c r="AV343" s="14" t="s">
        <v>84</v>
      </c>
      <c r="AW343" s="14" t="s">
        <v>37</v>
      </c>
      <c r="AX343" s="14" t="s">
        <v>77</v>
      </c>
      <c r="AY343" s="249" t="s">
        <v>128</v>
      </c>
    </row>
    <row r="344" s="15" customFormat="1">
      <c r="A344" s="15"/>
      <c r="B344" s="260"/>
      <c r="C344" s="261"/>
      <c r="D344" s="225" t="s">
        <v>141</v>
      </c>
      <c r="E344" s="262" t="s">
        <v>19</v>
      </c>
      <c r="F344" s="263" t="s">
        <v>202</v>
      </c>
      <c r="G344" s="261"/>
      <c r="H344" s="264">
        <v>108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0" t="s">
        <v>141</v>
      </c>
      <c r="AU344" s="270" t="s">
        <v>84</v>
      </c>
      <c r="AV344" s="15" t="s">
        <v>135</v>
      </c>
      <c r="AW344" s="15" t="s">
        <v>37</v>
      </c>
      <c r="AX344" s="15" t="s">
        <v>82</v>
      </c>
      <c r="AY344" s="270" t="s">
        <v>128</v>
      </c>
    </row>
    <row r="345" s="2" customFormat="1" ht="16.5" customHeight="1">
      <c r="A345" s="39"/>
      <c r="B345" s="40"/>
      <c r="C345" s="212" t="s">
        <v>466</v>
      </c>
      <c r="D345" s="212" t="s">
        <v>130</v>
      </c>
      <c r="E345" s="213" t="s">
        <v>467</v>
      </c>
      <c r="F345" s="214" t="s">
        <v>468</v>
      </c>
      <c r="G345" s="215" t="s">
        <v>205</v>
      </c>
      <c r="H345" s="216">
        <v>34</v>
      </c>
      <c r="I345" s="217"/>
      <c r="J345" s="218">
        <f>ROUND(I345*H345,2)</f>
        <v>0</v>
      </c>
      <c r="K345" s="214" t="s">
        <v>134</v>
      </c>
      <c r="L345" s="45"/>
      <c r="M345" s="219" t="s">
        <v>19</v>
      </c>
      <c r="N345" s="220" t="s">
        <v>48</v>
      </c>
      <c r="O345" s="85"/>
      <c r="P345" s="221">
        <f>O345*H345</f>
        <v>0</v>
      </c>
      <c r="Q345" s="221">
        <v>0</v>
      </c>
      <c r="R345" s="221">
        <f>Q345*H345</f>
        <v>0</v>
      </c>
      <c r="S345" s="221">
        <v>0.0033800000000000002</v>
      </c>
      <c r="T345" s="222">
        <f>S345*H345</f>
        <v>0.11492000000000001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3" t="s">
        <v>246</v>
      </c>
      <c r="AT345" s="223" t="s">
        <v>130</v>
      </c>
      <c r="AU345" s="223" t="s">
        <v>84</v>
      </c>
      <c r="AY345" s="18" t="s">
        <v>128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82</v>
      </c>
      <c r="BK345" s="224">
        <f>ROUND(I345*H345,2)</f>
        <v>0</v>
      </c>
      <c r="BL345" s="18" t="s">
        <v>246</v>
      </c>
      <c r="BM345" s="223" t="s">
        <v>469</v>
      </c>
    </row>
    <row r="346" s="2" customFormat="1">
      <c r="A346" s="39"/>
      <c r="B346" s="40"/>
      <c r="C346" s="41"/>
      <c r="D346" s="225" t="s">
        <v>139</v>
      </c>
      <c r="E346" s="41"/>
      <c r="F346" s="226" t="s">
        <v>277</v>
      </c>
      <c r="G346" s="41"/>
      <c r="H346" s="41"/>
      <c r="I346" s="131"/>
      <c r="J346" s="41"/>
      <c r="K346" s="41"/>
      <c r="L346" s="45"/>
      <c r="M346" s="227"/>
      <c r="N346" s="228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139</v>
      </c>
      <c r="AU346" s="18" t="s">
        <v>84</v>
      </c>
    </row>
    <row r="347" s="13" customFormat="1">
      <c r="A347" s="13"/>
      <c r="B347" s="229"/>
      <c r="C347" s="230"/>
      <c r="D347" s="225" t="s">
        <v>141</v>
      </c>
      <c r="E347" s="231" t="s">
        <v>19</v>
      </c>
      <c r="F347" s="232" t="s">
        <v>142</v>
      </c>
      <c r="G347" s="230"/>
      <c r="H347" s="231" t="s">
        <v>19</v>
      </c>
      <c r="I347" s="233"/>
      <c r="J347" s="230"/>
      <c r="K347" s="230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141</v>
      </c>
      <c r="AU347" s="238" t="s">
        <v>84</v>
      </c>
      <c r="AV347" s="13" t="s">
        <v>82</v>
      </c>
      <c r="AW347" s="13" t="s">
        <v>37</v>
      </c>
      <c r="AX347" s="13" t="s">
        <v>77</v>
      </c>
      <c r="AY347" s="238" t="s">
        <v>128</v>
      </c>
    </row>
    <row r="348" s="14" customFormat="1">
      <c r="A348" s="14"/>
      <c r="B348" s="239"/>
      <c r="C348" s="240"/>
      <c r="D348" s="225" t="s">
        <v>141</v>
      </c>
      <c r="E348" s="241" t="s">
        <v>19</v>
      </c>
      <c r="F348" s="242" t="s">
        <v>470</v>
      </c>
      <c r="G348" s="240"/>
      <c r="H348" s="243">
        <v>34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9" t="s">
        <v>141</v>
      </c>
      <c r="AU348" s="249" t="s">
        <v>84</v>
      </c>
      <c r="AV348" s="14" t="s">
        <v>84</v>
      </c>
      <c r="AW348" s="14" t="s">
        <v>37</v>
      </c>
      <c r="AX348" s="14" t="s">
        <v>82</v>
      </c>
      <c r="AY348" s="249" t="s">
        <v>128</v>
      </c>
    </row>
    <row r="349" s="2" customFormat="1" ht="16.5" customHeight="1">
      <c r="A349" s="39"/>
      <c r="B349" s="40"/>
      <c r="C349" s="212" t="s">
        <v>471</v>
      </c>
      <c r="D349" s="212" t="s">
        <v>130</v>
      </c>
      <c r="E349" s="213" t="s">
        <v>472</v>
      </c>
      <c r="F349" s="214" t="s">
        <v>473</v>
      </c>
      <c r="G349" s="215" t="s">
        <v>205</v>
      </c>
      <c r="H349" s="216">
        <v>20</v>
      </c>
      <c r="I349" s="217"/>
      <c r="J349" s="218">
        <f>ROUND(I349*H349,2)</f>
        <v>0</v>
      </c>
      <c r="K349" s="214" t="s">
        <v>134</v>
      </c>
      <c r="L349" s="45"/>
      <c r="M349" s="219" t="s">
        <v>19</v>
      </c>
      <c r="N349" s="220" t="s">
        <v>48</v>
      </c>
      <c r="O349" s="85"/>
      <c r="P349" s="221">
        <f>O349*H349</f>
        <v>0</v>
      </c>
      <c r="Q349" s="221">
        <v>0</v>
      </c>
      <c r="R349" s="221">
        <f>Q349*H349</f>
        <v>0</v>
      </c>
      <c r="S349" s="221">
        <v>0.0016999999999999999</v>
      </c>
      <c r="T349" s="222">
        <f>S349*H349</f>
        <v>0.033999999999999996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3" t="s">
        <v>246</v>
      </c>
      <c r="AT349" s="223" t="s">
        <v>130</v>
      </c>
      <c r="AU349" s="223" t="s">
        <v>84</v>
      </c>
      <c r="AY349" s="18" t="s">
        <v>128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82</v>
      </c>
      <c r="BK349" s="224">
        <f>ROUND(I349*H349,2)</f>
        <v>0</v>
      </c>
      <c r="BL349" s="18" t="s">
        <v>246</v>
      </c>
      <c r="BM349" s="223" t="s">
        <v>474</v>
      </c>
    </row>
    <row r="350" s="2" customFormat="1">
      <c r="A350" s="39"/>
      <c r="B350" s="40"/>
      <c r="C350" s="41"/>
      <c r="D350" s="225" t="s">
        <v>139</v>
      </c>
      <c r="E350" s="41"/>
      <c r="F350" s="226" t="s">
        <v>277</v>
      </c>
      <c r="G350" s="41"/>
      <c r="H350" s="41"/>
      <c r="I350" s="131"/>
      <c r="J350" s="41"/>
      <c r="K350" s="41"/>
      <c r="L350" s="45"/>
      <c r="M350" s="227"/>
      <c r="N350" s="228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139</v>
      </c>
      <c r="AU350" s="18" t="s">
        <v>84</v>
      </c>
    </row>
    <row r="351" s="13" customFormat="1">
      <c r="A351" s="13"/>
      <c r="B351" s="229"/>
      <c r="C351" s="230"/>
      <c r="D351" s="225" t="s">
        <v>141</v>
      </c>
      <c r="E351" s="231" t="s">
        <v>19</v>
      </c>
      <c r="F351" s="232" t="s">
        <v>142</v>
      </c>
      <c r="G351" s="230"/>
      <c r="H351" s="231" t="s">
        <v>19</v>
      </c>
      <c r="I351" s="233"/>
      <c r="J351" s="230"/>
      <c r="K351" s="230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141</v>
      </c>
      <c r="AU351" s="238" t="s">
        <v>84</v>
      </c>
      <c r="AV351" s="13" t="s">
        <v>82</v>
      </c>
      <c r="AW351" s="13" t="s">
        <v>37</v>
      </c>
      <c r="AX351" s="13" t="s">
        <v>77</v>
      </c>
      <c r="AY351" s="238" t="s">
        <v>128</v>
      </c>
    </row>
    <row r="352" s="14" customFormat="1">
      <c r="A352" s="14"/>
      <c r="B352" s="239"/>
      <c r="C352" s="240"/>
      <c r="D352" s="225" t="s">
        <v>141</v>
      </c>
      <c r="E352" s="241" t="s">
        <v>19</v>
      </c>
      <c r="F352" s="242" t="s">
        <v>475</v>
      </c>
      <c r="G352" s="240"/>
      <c r="H352" s="243">
        <v>20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9" t="s">
        <v>141</v>
      </c>
      <c r="AU352" s="249" t="s">
        <v>84</v>
      </c>
      <c r="AV352" s="14" t="s">
        <v>84</v>
      </c>
      <c r="AW352" s="14" t="s">
        <v>37</v>
      </c>
      <c r="AX352" s="14" t="s">
        <v>82</v>
      </c>
      <c r="AY352" s="249" t="s">
        <v>128</v>
      </c>
    </row>
    <row r="353" s="2" customFormat="1" ht="16.5" customHeight="1">
      <c r="A353" s="39"/>
      <c r="B353" s="40"/>
      <c r="C353" s="212" t="s">
        <v>476</v>
      </c>
      <c r="D353" s="212" t="s">
        <v>130</v>
      </c>
      <c r="E353" s="213" t="s">
        <v>477</v>
      </c>
      <c r="F353" s="214" t="s">
        <v>478</v>
      </c>
      <c r="G353" s="215" t="s">
        <v>205</v>
      </c>
      <c r="H353" s="216">
        <v>262</v>
      </c>
      <c r="I353" s="217"/>
      <c r="J353" s="218">
        <f>ROUND(I353*H353,2)</f>
        <v>0</v>
      </c>
      <c r="K353" s="214" t="s">
        <v>134</v>
      </c>
      <c r="L353" s="45"/>
      <c r="M353" s="219" t="s">
        <v>19</v>
      </c>
      <c r="N353" s="220" t="s">
        <v>48</v>
      </c>
      <c r="O353" s="85"/>
      <c r="P353" s="221">
        <f>O353*H353</f>
        <v>0</v>
      </c>
      <c r="Q353" s="221">
        <v>0</v>
      </c>
      <c r="R353" s="221">
        <f>Q353*H353</f>
        <v>0</v>
      </c>
      <c r="S353" s="221">
        <v>0.0017700000000000001</v>
      </c>
      <c r="T353" s="222">
        <f>S353*H353</f>
        <v>0.46374000000000004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3" t="s">
        <v>246</v>
      </c>
      <c r="AT353" s="223" t="s">
        <v>130</v>
      </c>
      <c r="AU353" s="223" t="s">
        <v>84</v>
      </c>
      <c r="AY353" s="18" t="s">
        <v>128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8" t="s">
        <v>82</v>
      </c>
      <c r="BK353" s="224">
        <f>ROUND(I353*H353,2)</f>
        <v>0</v>
      </c>
      <c r="BL353" s="18" t="s">
        <v>246</v>
      </c>
      <c r="BM353" s="223" t="s">
        <v>479</v>
      </c>
    </row>
    <row r="354" s="2" customFormat="1">
      <c r="A354" s="39"/>
      <c r="B354" s="40"/>
      <c r="C354" s="41"/>
      <c r="D354" s="225" t="s">
        <v>139</v>
      </c>
      <c r="E354" s="41"/>
      <c r="F354" s="226" t="s">
        <v>277</v>
      </c>
      <c r="G354" s="41"/>
      <c r="H354" s="41"/>
      <c r="I354" s="131"/>
      <c r="J354" s="41"/>
      <c r="K354" s="41"/>
      <c r="L354" s="45"/>
      <c r="M354" s="227"/>
      <c r="N354" s="22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139</v>
      </c>
      <c r="AU354" s="18" t="s">
        <v>84</v>
      </c>
    </row>
    <row r="355" s="13" customFormat="1">
      <c r="A355" s="13"/>
      <c r="B355" s="229"/>
      <c r="C355" s="230"/>
      <c r="D355" s="225" t="s">
        <v>141</v>
      </c>
      <c r="E355" s="231" t="s">
        <v>19</v>
      </c>
      <c r="F355" s="232" t="s">
        <v>142</v>
      </c>
      <c r="G355" s="230"/>
      <c r="H355" s="231" t="s">
        <v>19</v>
      </c>
      <c r="I355" s="233"/>
      <c r="J355" s="230"/>
      <c r="K355" s="230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141</v>
      </c>
      <c r="AU355" s="238" t="s">
        <v>84</v>
      </c>
      <c r="AV355" s="13" t="s">
        <v>82</v>
      </c>
      <c r="AW355" s="13" t="s">
        <v>37</v>
      </c>
      <c r="AX355" s="13" t="s">
        <v>77</v>
      </c>
      <c r="AY355" s="238" t="s">
        <v>128</v>
      </c>
    </row>
    <row r="356" s="14" customFormat="1">
      <c r="A356" s="14"/>
      <c r="B356" s="239"/>
      <c r="C356" s="240"/>
      <c r="D356" s="225" t="s">
        <v>141</v>
      </c>
      <c r="E356" s="241" t="s">
        <v>19</v>
      </c>
      <c r="F356" s="242" t="s">
        <v>480</v>
      </c>
      <c r="G356" s="240"/>
      <c r="H356" s="243">
        <v>66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9" t="s">
        <v>141</v>
      </c>
      <c r="AU356" s="249" t="s">
        <v>84</v>
      </c>
      <c r="AV356" s="14" t="s">
        <v>84</v>
      </c>
      <c r="AW356" s="14" t="s">
        <v>37</v>
      </c>
      <c r="AX356" s="14" t="s">
        <v>77</v>
      </c>
      <c r="AY356" s="249" t="s">
        <v>128</v>
      </c>
    </row>
    <row r="357" s="14" customFormat="1">
      <c r="A357" s="14"/>
      <c r="B357" s="239"/>
      <c r="C357" s="240"/>
      <c r="D357" s="225" t="s">
        <v>141</v>
      </c>
      <c r="E357" s="241" t="s">
        <v>19</v>
      </c>
      <c r="F357" s="242" t="s">
        <v>481</v>
      </c>
      <c r="G357" s="240"/>
      <c r="H357" s="243">
        <v>98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141</v>
      </c>
      <c r="AU357" s="249" t="s">
        <v>84</v>
      </c>
      <c r="AV357" s="14" t="s">
        <v>84</v>
      </c>
      <c r="AW357" s="14" t="s">
        <v>37</v>
      </c>
      <c r="AX357" s="14" t="s">
        <v>77</v>
      </c>
      <c r="AY357" s="249" t="s">
        <v>128</v>
      </c>
    </row>
    <row r="358" s="14" customFormat="1">
      <c r="A358" s="14"/>
      <c r="B358" s="239"/>
      <c r="C358" s="240"/>
      <c r="D358" s="225" t="s">
        <v>141</v>
      </c>
      <c r="E358" s="241" t="s">
        <v>19</v>
      </c>
      <c r="F358" s="242" t="s">
        <v>482</v>
      </c>
      <c r="G358" s="240"/>
      <c r="H358" s="243">
        <v>98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9" t="s">
        <v>141</v>
      </c>
      <c r="AU358" s="249" t="s">
        <v>84</v>
      </c>
      <c r="AV358" s="14" t="s">
        <v>84</v>
      </c>
      <c r="AW358" s="14" t="s">
        <v>37</v>
      </c>
      <c r="AX358" s="14" t="s">
        <v>77</v>
      </c>
      <c r="AY358" s="249" t="s">
        <v>128</v>
      </c>
    </row>
    <row r="359" s="15" customFormat="1">
      <c r="A359" s="15"/>
      <c r="B359" s="260"/>
      <c r="C359" s="261"/>
      <c r="D359" s="225" t="s">
        <v>141</v>
      </c>
      <c r="E359" s="262" t="s">
        <v>19</v>
      </c>
      <c r="F359" s="263" t="s">
        <v>202</v>
      </c>
      <c r="G359" s="261"/>
      <c r="H359" s="264">
        <v>262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0" t="s">
        <v>141</v>
      </c>
      <c r="AU359" s="270" t="s">
        <v>84</v>
      </c>
      <c r="AV359" s="15" t="s">
        <v>135</v>
      </c>
      <c r="AW359" s="15" t="s">
        <v>37</v>
      </c>
      <c r="AX359" s="15" t="s">
        <v>82</v>
      </c>
      <c r="AY359" s="270" t="s">
        <v>128</v>
      </c>
    </row>
    <row r="360" s="2" customFormat="1" ht="16.5" customHeight="1">
      <c r="A360" s="39"/>
      <c r="B360" s="40"/>
      <c r="C360" s="212" t="s">
        <v>483</v>
      </c>
      <c r="D360" s="212" t="s">
        <v>130</v>
      </c>
      <c r="E360" s="213" t="s">
        <v>484</v>
      </c>
      <c r="F360" s="214" t="s">
        <v>485</v>
      </c>
      <c r="G360" s="215" t="s">
        <v>205</v>
      </c>
      <c r="H360" s="216">
        <v>253</v>
      </c>
      <c r="I360" s="217"/>
      <c r="J360" s="218">
        <f>ROUND(I360*H360,2)</f>
        <v>0</v>
      </c>
      <c r="K360" s="214" t="s">
        <v>134</v>
      </c>
      <c r="L360" s="45"/>
      <c r="M360" s="219" t="s">
        <v>19</v>
      </c>
      <c r="N360" s="220" t="s">
        <v>48</v>
      </c>
      <c r="O360" s="85"/>
      <c r="P360" s="221">
        <f>O360*H360</f>
        <v>0</v>
      </c>
      <c r="Q360" s="221">
        <v>0</v>
      </c>
      <c r="R360" s="221">
        <f>Q360*H360</f>
        <v>0</v>
      </c>
      <c r="S360" s="221">
        <v>0.0022300000000000002</v>
      </c>
      <c r="T360" s="222">
        <f>S360*H360</f>
        <v>0.56419000000000008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3" t="s">
        <v>246</v>
      </c>
      <c r="AT360" s="223" t="s">
        <v>130</v>
      </c>
      <c r="AU360" s="223" t="s">
        <v>84</v>
      </c>
      <c r="AY360" s="18" t="s">
        <v>128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8" t="s">
        <v>82</v>
      </c>
      <c r="BK360" s="224">
        <f>ROUND(I360*H360,2)</f>
        <v>0</v>
      </c>
      <c r="BL360" s="18" t="s">
        <v>246</v>
      </c>
      <c r="BM360" s="223" t="s">
        <v>486</v>
      </c>
    </row>
    <row r="361" s="2" customFormat="1">
      <c r="A361" s="39"/>
      <c r="B361" s="40"/>
      <c r="C361" s="41"/>
      <c r="D361" s="225" t="s">
        <v>139</v>
      </c>
      <c r="E361" s="41"/>
      <c r="F361" s="226" t="s">
        <v>277</v>
      </c>
      <c r="G361" s="41"/>
      <c r="H361" s="41"/>
      <c r="I361" s="131"/>
      <c r="J361" s="41"/>
      <c r="K361" s="41"/>
      <c r="L361" s="45"/>
      <c r="M361" s="227"/>
      <c r="N361" s="228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139</v>
      </c>
      <c r="AU361" s="18" t="s">
        <v>84</v>
      </c>
    </row>
    <row r="362" s="13" customFormat="1">
      <c r="A362" s="13"/>
      <c r="B362" s="229"/>
      <c r="C362" s="230"/>
      <c r="D362" s="225" t="s">
        <v>141</v>
      </c>
      <c r="E362" s="231" t="s">
        <v>19</v>
      </c>
      <c r="F362" s="232" t="s">
        <v>142</v>
      </c>
      <c r="G362" s="230"/>
      <c r="H362" s="231" t="s">
        <v>19</v>
      </c>
      <c r="I362" s="233"/>
      <c r="J362" s="230"/>
      <c r="K362" s="230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141</v>
      </c>
      <c r="AU362" s="238" t="s">
        <v>84</v>
      </c>
      <c r="AV362" s="13" t="s">
        <v>82</v>
      </c>
      <c r="AW362" s="13" t="s">
        <v>37</v>
      </c>
      <c r="AX362" s="13" t="s">
        <v>77</v>
      </c>
      <c r="AY362" s="238" t="s">
        <v>128</v>
      </c>
    </row>
    <row r="363" s="14" customFormat="1">
      <c r="A363" s="14"/>
      <c r="B363" s="239"/>
      <c r="C363" s="240"/>
      <c r="D363" s="225" t="s">
        <v>141</v>
      </c>
      <c r="E363" s="241" t="s">
        <v>19</v>
      </c>
      <c r="F363" s="242" t="s">
        <v>487</v>
      </c>
      <c r="G363" s="240"/>
      <c r="H363" s="243">
        <v>145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9" t="s">
        <v>141</v>
      </c>
      <c r="AU363" s="249" t="s">
        <v>84</v>
      </c>
      <c r="AV363" s="14" t="s">
        <v>84</v>
      </c>
      <c r="AW363" s="14" t="s">
        <v>37</v>
      </c>
      <c r="AX363" s="14" t="s">
        <v>77</v>
      </c>
      <c r="AY363" s="249" t="s">
        <v>128</v>
      </c>
    </row>
    <row r="364" s="14" customFormat="1">
      <c r="A364" s="14"/>
      <c r="B364" s="239"/>
      <c r="C364" s="240"/>
      <c r="D364" s="225" t="s">
        <v>141</v>
      </c>
      <c r="E364" s="241" t="s">
        <v>19</v>
      </c>
      <c r="F364" s="242" t="s">
        <v>488</v>
      </c>
      <c r="G364" s="240"/>
      <c r="H364" s="243">
        <v>48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9" t="s">
        <v>141</v>
      </c>
      <c r="AU364" s="249" t="s">
        <v>84</v>
      </c>
      <c r="AV364" s="14" t="s">
        <v>84</v>
      </c>
      <c r="AW364" s="14" t="s">
        <v>37</v>
      </c>
      <c r="AX364" s="14" t="s">
        <v>77</v>
      </c>
      <c r="AY364" s="249" t="s">
        <v>128</v>
      </c>
    </row>
    <row r="365" s="14" customFormat="1">
      <c r="A365" s="14"/>
      <c r="B365" s="239"/>
      <c r="C365" s="240"/>
      <c r="D365" s="225" t="s">
        <v>141</v>
      </c>
      <c r="E365" s="241" t="s">
        <v>19</v>
      </c>
      <c r="F365" s="242" t="s">
        <v>489</v>
      </c>
      <c r="G365" s="240"/>
      <c r="H365" s="243">
        <v>60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141</v>
      </c>
      <c r="AU365" s="249" t="s">
        <v>84</v>
      </c>
      <c r="AV365" s="14" t="s">
        <v>84</v>
      </c>
      <c r="AW365" s="14" t="s">
        <v>37</v>
      </c>
      <c r="AX365" s="14" t="s">
        <v>77</v>
      </c>
      <c r="AY365" s="249" t="s">
        <v>128</v>
      </c>
    </row>
    <row r="366" s="15" customFormat="1">
      <c r="A366" s="15"/>
      <c r="B366" s="260"/>
      <c r="C366" s="261"/>
      <c r="D366" s="225" t="s">
        <v>141</v>
      </c>
      <c r="E366" s="262" t="s">
        <v>19</v>
      </c>
      <c r="F366" s="263" t="s">
        <v>202</v>
      </c>
      <c r="G366" s="261"/>
      <c r="H366" s="264">
        <v>253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141</v>
      </c>
      <c r="AU366" s="270" t="s">
        <v>84</v>
      </c>
      <c r="AV366" s="15" t="s">
        <v>135</v>
      </c>
      <c r="AW366" s="15" t="s">
        <v>37</v>
      </c>
      <c r="AX366" s="15" t="s">
        <v>82</v>
      </c>
      <c r="AY366" s="270" t="s">
        <v>128</v>
      </c>
    </row>
    <row r="367" s="2" customFormat="1" ht="16.5" customHeight="1">
      <c r="A367" s="39"/>
      <c r="B367" s="40"/>
      <c r="C367" s="212" t="s">
        <v>490</v>
      </c>
      <c r="D367" s="212" t="s">
        <v>130</v>
      </c>
      <c r="E367" s="213" t="s">
        <v>491</v>
      </c>
      <c r="F367" s="214" t="s">
        <v>492</v>
      </c>
      <c r="G367" s="215" t="s">
        <v>205</v>
      </c>
      <c r="H367" s="216">
        <v>106</v>
      </c>
      <c r="I367" s="217"/>
      <c r="J367" s="218">
        <f>ROUND(I367*H367,2)</f>
        <v>0</v>
      </c>
      <c r="K367" s="214" t="s">
        <v>134</v>
      </c>
      <c r="L367" s="45"/>
      <c r="M367" s="219" t="s">
        <v>19</v>
      </c>
      <c r="N367" s="220" t="s">
        <v>48</v>
      </c>
      <c r="O367" s="85"/>
      <c r="P367" s="221">
        <f>O367*H367</f>
        <v>0</v>
      </c>
      <c r="Q367" s="221">
        <v>0</v>
      </c>
      <c r="R367" s="221">
        <f>Q367*H367</f>
        <v>0</v>
      </c>
      <c r="S367" s="221">
        <v>0.00175</v>
      </c>
      <c r="T367" s="222">
        <f>S367*H367</f>
        <v>0.1855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3" t="s">
        <v>246</v>
      </c>
      <c r="AT367" s="223" t="s">
        <v>130</v>
      </c>
      <c r="AU367" s="223" t="s">
        <v>84</v>
      </c>
      <c r="AY367" s="18" t="s">
        <v>128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8" t="s">
        <v>82</v>
      </c>
      <c r="BK367" s="224">
        <f>ROUND(I367*H367,2)</f>
        <v>0</v>
      </c>
      <c r="BL367" s="18" t="s">
        <v>246</v>
      </c>
      <c r="BM367" s="223" t="s">
        <v>493</v>
      </c>
    </row>
    <row r="368" s="2" customFormat="1">
      <c r="A368" s="39"/>
      <c r="B368" s="40"/>
      <c r="C368" s="41"/>
      <c r="D368" s="225" t="s">
        <v>139</v>
      </c>
      <c r="E368" s="41"/>
      <c r="F368" s="226" t="s">
        <v>277</v>
      </c>
      <c r="G368" s="41"/>
      <c r="H368" s="41"/>
      <c r="I368" s="131"/>
      <c r="J368" s="41"/>
      <c r="K368" s="41"/>
      <c r="L368" s="45"/>
      <c r="M368" s="227"/>
      <c r="N368" s="228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139</v>
      </c>
      <c r="AU368" s="18" t="s">
        <v>84</v>
      </c>
    </row>
    <row r="369" s="13" customFormat="1">
      <c r="A369" s="13"/>
      <c r="B369" s="229"/>
      <c r="C369" s="230"/>
      <c r="D369" s="225" t="s">
        <v>141</v>
      </c>
      <c r="E369" s="231" t="s">
        <v>19</v>
      </c>
      <c r="F369" s="232" t="s">
        <v>142</v>
      </c>
      <c r="G369" s="230"/>
      <c r="H369" s="231" t="s">
        <v>19</v>
      </c>
      <c r="I369" s="233"/>
      <c r="J369" s="230"/>
      <c r="K369" s="230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141</v>
      </c>
      <c r="AU369" s="238" t="s">
        <v>84</v>
      </c>
      <c r="AV369" s="13" t="s">
        <v>82</v>
      </c>
      <c r="AW369" s="13" t="s">
        <v>37</v>
      </c>
      <c r="AX369" s="13" t="s">
        <v>77</v>
      </c>
      <c r="AY369" s="238" t="s">
        <v>128</v>
      </c>
    </row>
    <row r="370" s="14" customFormat="1">
      <c r="A370" s="14"/>
      <c r="B370" s="239"/>
      <c r="C370" s="240"/>
      <c r="D370" s="225" t="s">
        <v>141</v>
      </c>
      <c r="E370" s="241" t="s">
        <v>19</v>
      </c>
      <c r="F370" s="242" t="s">
        <v>494</v>
      </c>
      <c r="G370" s="240"/>
      <c r="H370" s="243">
        <v>30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141</v>
      </c>
      <c r="AU370" s="249" t="s">
        <v>84</v>
      </c>
      <c r="AV370" s="14" t="s">
        <v>84</v>
      </c>
      <c r="AW370" s="14" t="s">
        <v>37</v>
      </c>
      <c r="AX370" s="14" t="s">
        <v>77</v>
      </c>
      <c r="AY370" s="249" t="s">
        <v>128</v>
      </c>
    </row>
    <row r="371" s="14" customFormat="1">
      <c r="A371" s="14"/>
      <c r="B371" s="239"/>
      <c r="C371" s="240"/>
      <c r="D371" s="225" t="s">
        <v>141</v>
      </c>
      <c r="E371" s="241" t="s">
        <v>19</v>
      </c>
      <c r="F371" s="242" t="s">
        <v>495</v>
      </c>
      <c r="G371" s="240"/>
      <c r="H371" s="243">
        <v>76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9" t="s">
        <v>141</v>
      </c>
      <c r="AU371" s="249" t="s">
        <v>84</v>
      </c>
      <c r="AV371" s="14" t="s">
        <v>84</v>
      </c>
      <c r="AW371" s="14" t="s">
        <v>37</v>
      </c>
      <c r="AX371" s="14" t="s">
        <v>77</v>
      </c>
      <c r="AY371" s="249" t="s">
        <v>128</v>
      </c>
    </row>
    <row r="372" s="15" customFormat="1">
      <c r="A372" s="15"/>
      <c r="B372" s="260"/>
      <c r="C372" s="261"/>
      <c r="D372" s="225" t="s">
        <v>141</v>
      </c>
      <c r="E372" s="262" t="s">
        <v>19</v>
      </c>
      <c r="F372" s="263" t="s">
        <v>202</v>
      </c>
      <c r="G372" s="261"/>
      <c r="H372" s="264">
        <v>106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0" t="s">
        <v>141</v>
      </c>
      <c r="AU372" s="270" t="s">
        <v>84</v>
      </c>
      <c r="AV372" s="15" t="s">
        <v>135</v>
      </c>
      <c r="AW372" s="15" t="s">
        <v>37</v>
      </c>
      <c r="AX372" s="15" t="s">
        <v>82</v>
      </c>
      <c r="AY372" s="270" t="s">
        <v>128</v>
      </c>
    </row>
    <row r="373" s="2" customFormat="1" ht="16.5" customHeight="1">
      <c r="A373" s="39"/>
      <c r="B373" s="40"/>
      <c r="C373" s="212" t="s">
        <v>496</v>
      </c>
      <c r="D373" s="212" t="s">
        <v>130</v>
      </c>
      <c r="E373" s="213" t="s">
        <v>497</v>
      </c>
      <c r="F373" s="214" t="s">
        <v>498</v>
      </c>
      <c r="G373" s="215" t="s">
        <v>170</v>
      </c>
      <c r="H373" s="216">
        <v>36.137999999999998</v>
      </c>
      <c r="I373" s="217"/>
      <c r="J373" s="218">
        <f>ROUND(I373*H373,2)</f>
        <v>0</v>
      </c>
      <c r="K373" s="214" t="s">
        <v>134</v>
      </c>
      <c r="L373" s="45"/>
      <c r="M373" s="219" t="s">
        <v>19</v>
      </c>
      <c r="N373" s="220" t="s">
        <v>48</v>
      </c>
      <c r="O373" s="85"/>
      <c r="P373" s="221">
        <f>O373*H373</f>
        <v>0</v>
      </c>
      <c r="Q373" s="221">
        <v>0</v>
      </c>
      <c r="R373" s="221">
        <f>Q373*H373</f>
        <v>0</v>
      </c>
      <c r="S373" s="221">
        <v>0.0058399999999999997</v>
      </c>
      <c r="T373" s="222">
        <f>S373*H373</f>
        <v>0.21104591999999997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3" t="s">
        <v>246</v>
      </c>
      <c r="AT373" s="223" t="s">
        <v>130</v>
      </c>
      <c r="AU373" s="223" t="s">
        <v>84</v>
      </c>
      <c r="AY373" s="18" t="s">
        <v>128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8" t="s">
        <v>82</v>
      </c>
      <c r="BK373" s="224">
        <f>ROUND(I373*H373,2)</f>
        <v>0</v>
      </c>
      <c r="BL373" s="18" t="s">
        <v>246</v>
      </c>
      <c r="BM373" s="223" t="s">
        <v>499</v>
      </c>
    </row>
    <row r="374" s="2" customFormat="1">
      <c r="A374" s="39"/>
      <c r="B374" s="40"/>
      <c r="C374" s="41"/>
      <c r="D374" s="225" t="s">
        <v>139</v>
      </c>
      <c r="E374" s="41"/>
      <c r="F374" s="226" t="s">
        <v>277</v>
      </c>
      <c r="G374" s="41"/>
      <c r="H374" s="41"/>
      <c r="I374" s="131"/>
      <c r="J374" s="41"/>
      <c r="K374" s="41"/>
      <c r="L374" s="45"/>
      <c r="M374" s="227"/>
      <c r="N374" s="228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139</v>
      </c>
      <c r="AU374" s="18" t="s">
        <v>84</v>
      </c>
    </row>
    <row r="375" s="13" customFormat="1">
      <c r="A375" s="13"/>
      <c r="B375" s="229"/>
      <c r="C375" s="230"/>
      <c r="D375" s="225" t="s">
        <v>141</v>
      </c>
      <c r="E375" s="231" t="s">
        <v>19</v>
      </c>
      <c r="F375" s="232" t="s">
        <v>142</v>
      </c>
      <c r="G375" s="230"/>
      <c r="H375" s="231" t="s">
        <v>19</v>
      </c>
      <c r="I375" s="233"/>
      <c r="J375" s="230"/>
      <c r="K375" s="230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141</v>
      </c>
      <c r="AU375" s="238" t="s">
        <v>84</v>
      </c>
      <c r="AV375" s="13" t="s">
        <v>82</v>
      </c>
      <c r="AW375" s="13" t="s">
        <v>37</v>
      </c>
      <c r="AX375" s="13" t="s">
        <v>77</v>
      </c>
      <c r="AY375" s="238" t="s">
        <v>128</v>
      </c>
    </row>
    <row r="376" s="14" customFormat="1">
      <c r="A376" s="14"/>
      <c r="B376" s="239"/>
      <c r="C376" s="240"/>
      <c r="D376" s="225" t="s">
        <v>141</v>
      </c>
      <c r="E376" s="241" t="s">
        <v>19</v>
      </c>
      <c r="F376" s="242" t="s">
        <v>500</v>
      </c>
      <c r="G376" s="240"/>
      <c r="H376" s="243">
        <v>36.137999999999998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9" t="s">
        <v>141</v>
      </c>
      <c r="AU376" s="249" t="s">
        <v>84</v>
      </c>
      <c r="AV376" s="14" t="s">
        <v>84</v>
      </c>
      <c r="AW376" s="14" t="s">
        <v>37</v>
      </c>
      <c r="AX376" s="14" t="s">
        <v>82</v>
      </c>
      <c r="AY376" s="249" t="s">
        <v>128</v>
      </c>
    </row>
    <row r="377" s="2" customFormat="1" ht="24" customHeight="1">
      <c r="A377" s="39"/>
      <c r="B377" s="40"/>
      <c r="C377" s="212" t="s">
        <v>501</v>
      </c>
      <c r="D377" s="212" t="s">
        <v>130</v>
      </c>
      <c r="E377" s="213" t="s">
        <v>502</v>
      </c>
      <c r="F377" s="214" t="s">
        <v>503</v>
      </c>
      <c r="G377" s="215" t="s">
        <v>504</v>
      </c>
      <c r="H377" s="216">
        <v>20</v>
      </c>
      <c r="I377" s="217"/>
      <c r="J377" s="218">
        <f>ROUND(I377*H377,2)</f>
        <v>0</v>
      </c>
      <c r="K377" s="214" t="s">
        <v>134</v>
      </c>
      <c r="L377" s="45"/>
      <c r="M377" s="219" t="s">
        <v>19</v>
      </c>
      <c r="N377" s="220" t="s">
        <v>48</v>
      </c>
      <c r="O377" s="85"/>
      <c r="P377" s="221">
        <f>O377*H377</f>
        <v>0</v>
      </c>
      <c r="Q377" s="221">
        <v>0</v>
      </c>
      <c r="R377" s="221">
        <f>Q377*H377</f>
        <v>0</v>
      </c>
      <c r="S377" s="221">
        <v>0.0018799999999999999</v>
      </c>
      <c r="T377" s="222">
        <f>S377*H377</f>
        <v>0.037600000000000001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3" t="s">
        <v>246</v>
      </c>
      <c r="AT377" s="223" t="s">
        <v>130</v>
      </c>
      <c r="AU377" s="223" t="s">
        <v>84</v>
      </c>
      <c r="AY377" s="18" t="s">
        <v>128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8" t="s">
        <v>82</v>
      </c>
      <c r="BK377" s="224">
        <f>ROUND(I377*H377,2)</f>
        <v>0</v>
      </c>
      <c r="BL377" s="18" t="s">
        <v>246</v>
      </c>
      <c r="BM377" s="223" t="s">
        <v>505</v>
      </c>
    </row>
    <row r="378" s="2" customFormat="1">
      <c r="A378" s="39"/>
      <c r="B378" s="40"/>
      <c r="C378" s="41"/>
      <c r="D378" s="225" t="s">
        <v>139</v>
      </c>
      <c r="E378" s="41"/>
      <c r="F378" s="226" t="s">
        <v>277</v>
      </c>
      <c r="G378" s="41"/>
      <c r="H378" s="41"/>
      <c r="I378" s="131"/>
      <c r="J378" s="41"/>
      <c r="K378" s="41"/>
      <c r="L378" s="45"/>
      <c r="M378" s="227"/>
      <c r="N378" s="228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139</v>
      </c>
      <c r="AU378" s="18" t="s">
        <v>84</v>
      </c>
    </row>
    <row r="379" s="13" customFormat="1">
      <c r="A379" s="13"/>
      <c r="B379" s="229"/>
      <c r="C379" s="230"/>
      <c r="D379" s="225" t="s">
        <v>141</v>
      </c>
      <c r="E379" s="231" t="s">
        <v>19</v>
      </c>
      <c r="F379" s="232" t="s">
        <v>142</v>
      </c>
      <c r="G379" s="230"/>
      <c r="H379" s="231" t="s">
        <v>19</v>
      </c>
      <c r="I379" s="233"/>
      <c r="J379" s="230"/>
      <c r="K379" s="230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141</v>
      </c>
      <c r="AU379" s="238" t="s">
        <v>84</v>
      </c>
      <c r="AV379" s="13" t="s">
        <v>82</v>
      </c>
      <c r="AW379" s="13" t="s">
        <v>37</v>
      </c>
      <c r="AX379" s="13" t="s">
        <v>77</v>
      </c>
      <c r="AY379" s="238" t="s">
        <v>128</v>
      </c>
    </row>
    <row r="380" s="14" customFormat="1">
      <c r="A380" s="14"/>
      <c r="B380" s="239"/>
      <c r="C380" s="240"/>
      <c r="D380" s="225" t="s">
        <v>141</v>
      </c>
      <c r="E380" s="241" t="s">
        <v>19</v>
      </c>
      <c r="F380" s="242" t="s">
        <v>506</v>
      </c>
      <c r="G380" s="240"/>
      <c r="H380" s="243">
        <v>20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9" t="s">
        <v>141</v>
      </c>
      <c r="AU380" s="249" t="s">
        <v>84</v>
      </c>
      <c r="AV380" s="14" t="s">
        <v>84</v>
      </c>
      <c r="AW380" s="14" t="s">
        <v>37</v>
      </c>
      <c r="AX380" s="14" t="s">
        <v>82</v>
      </c>
      <c r="AY380" s="249" t="s">
        <v>128</v>
      </c>
    </row>
    <row r="381" s="2" customFormat="1" ht="16.5" customHeight="1">
      <c r="A381" s="39"/>
      <c r="B381" s="40"/>
      <c r="C381" s="212" t="s">
        <v>507</v>
      </c>
      <c r="D381" s="212" t="s">
        <v>130</v>
      </c>
      <c r="E381" s="213" t="s">
        <v>508</v>
      </c>
      <c r="F381" s="214" t="s">
        <v>509</v>
      </c>
      <c r="G381" s="215" t="s">
        <v>205</v>
      </c>
      <c r="H381" s="216">
        <v>98</v>
      </c>
      <c r="I381" s="217"/>
      <c r="J381" s="218">
        <f>ROUND(I381*H381,2)</f>
        <v>0</v>
      </c>
      <c r="K381" s="214" t="s">
        <v>134</v>
      </c>
      <c r="L381" s="45"/>
      <c r="M381" s="219" t="s">
        <v>19</v>
      </c>
      <c r="N381" s="220" t="s">
        <v>48</v>
      </c>
      <c r="O381" s="85"/>
      <c r="P381" s="221">
        <f>O381*H381</f>
        <v>0</v>
      </c>
      <c r="Q381" s="221">
        <v>0</v>
      </c>
      <c r="R381" s="221">
        <f>Q381*H381</f>
        <v>0</v>
      </c>
      <c r="S381" s="221">
        <v>0.0025999999999999999</v>
      </c>
      <c r="T381" s="222">
        <f>S381*H381</f>
        <v>0.25479999999999997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3" t="s">
        <v>246</v>
      </c>
      <c r="AT381" s="223" t="s">
        <v>130</v>
      </c>
      <c r="AU381" s="223" t="s">
        <v>84</v>
      </c>
      <c r="AY381" s="18" t="s">
        <v>128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82</v>
      </c>
      <c r="BK381" s="224">
        <f>ROUND(I381*H381,2)</f>
        <v>0</v>
      </c>
      <c r="BL381" s="18" t="s">
        <v>246</v>
      </c>
      <c r="BM381" s="223" t="s">
        <v>510</v>
      </c>
    </row>
    <row r="382" s="2" customFormat="1">
      <c r="A382" s="39"/>
      <c r="B382" s="40"/>
      <c r="C382" s="41"/>
      <c r="D382" s="225" t="s">
        <v>139</v>
      </c>
      <c r="E382" s="41"/>
      <c r="F382" s="226" t="s">
        <v>277</v>
      </c>
      <c r="G382" s="41"/>
      <c r="H382" s="41"/>
      <c r="I382" s="131"/>
      <c r="J382" s="41"/>
      <c r="K382" s="41"/>
      <c r="L382" s="45"/>
      <c r="M382" s="227"/>
      <c r="N382" s="228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139</v>
      </c>
      <c r="AU382" s="18" t="s">
        <v>84</v>
      </c>
    </row>
    <row r="383" s="13" customFormat="1">
      <c r="A383" s="13"/>
      <c r="B383" s="229"/>
      <c r="C383" s="230"/>
      <c r="D383" s="225" t="s">
        <v>141</v>
      </c>
      <c r="E383" s="231" t="s">
        <v>19</v>
      </c>
      <c r="F383" s="232" t="s">
        <v>142</v>
      </c>
      <c r="G383" s="230"/>
      <c r="H383" s="231" t="s">
        <v>19</v>
      </c>
      <c r="I383" s="233"/>
      <c r="J383" s="230"/>
      <c r="K383" s="230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141</v>
      </c>
      <c r="AU383" s="238" t="s">
        <v>84</v>
      </c>
      <c r="AV383" s="13" t="s">
        <v>82</v>
      </c>
      <c r="AW383" s="13" t="s">
        <v>37</v>
      </c>
      <c r="AX383" s="13" t="s">
        <v>77</v>
      </c>
      <c r="AY383" s="238" t="s">
        <v>128</v>
      </c>
    </row>
    <row r="384" s="14" customFormat="1">
      <c r="A384" s="14"/>
      <c r="B384" s="239"/>
      <c r="C384" s="240"/>
      <c r="D384" s="225" t="s">
        <v>141</v>
      </c>
      <c r="E384" s="241" t="s">
        <v>19</v>
      </c>
      <c r="F384" s="242" t="s">
        <v>511</v>
      </c>
      <c r="G384" s="240"/>
      <c r="H384" s="243">
        <v>98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9" t="s">
        <v>141</v>
      </c>
      <c r="AU384" s="249" t="s">
        <v>84</v>
      </c>
      <c r="AV384" s="14" t="s">
        <v>84</v>
      </c>
      <c r="AW384" s="14" t="s">
        <v>37</v>
      </c>
      <c r="AX384" s="14" t="s">
        <v>82</v>
      </c>
      <c r="AY384" s="249" t="s">
        <v>128</v>
      </c>
    </row>
    <row r="385" s="2" customFormat="1" ht="16.5" customHeight="1">
      <c r="A385" s="39"/>
      <c r="B385" s="40"/>
      <c r="C385" s="212" t="s">
        <v>512</v>
      </c>
      <c r="D385" s="212" t="s">
        <v>130</v>
      </c>
      <c r="E385" s="213" t="s">
        <v>513</v>
      </c>
      <c r="F385" s="214" t="s">
        <v>514</v>
      </c>
      <c r="G385" s="215" t="s">
        <v>205</v>
      </c>
      <c r="H385" s="216">
        <v>15</v>
      </c>
      <c r="I385" s="217"/>
      <c r="J385" s="218">
        <f>ROUND(I385*H385,2)</f>
        <v>0</v>
      </c>
      <c r="K385" s="214" t="s">
        <v>134</v>
      </c>
      <c r="L385" s="45"/>
      <c r="M385" s="219" t="s">
        <v>19</v>
      </c>
      <c r="N385" s="220" t="s">
        <v>48</v>
      </c>
      <c r="O385" s="85"/>
      <c r="P385" s="221">
        <f>O385*H385</f>
        <v>0</v>
      </c>
      <c r="Q385" s="221">
        <v>0</v>
      </c>
      <c r="R385" s="221">
        <f>Q385*H385</f>
        <v>0</v>
      </c>
      <c r="S385" s="221">
        <v>0.0039399999999999999</v>
      </c>
      <c r="T385" s="222">
        <f>S385*H385</f>
        <v>0.0591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3" t="s">
        <v>246</v>
      </c>
      <c r="AT385" s="223" t="s">
        <v>130</v>
      </c>
      <c r="AU385" s="223" t="s">
        <v>84</v>
      </c>
      <c r="AY385" s="18" t="s">
        <v>128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82</v>
      </c>
      <c r="BK385" s="224">
        <f>ROUND(I385*H385,2)</f>
        <v>0</v>
      </c>
      <c r="BL385" s="18" t="s">
        <v>246</v>
      </c>
      <c r="BM385" s="223" t="s">
        <v>515</v>
      </c>
    </row>
    <row r="386" s="2" customFormat="1">
      <c r="A386" s="39"/>
      <c r="B386" s="40"/>
      <c r="C386" s="41"/>
      <c r="D386" s="225" t="s">
        <v>139</v>
      </c>
      <c r="E386" s="41"/>
      <c r="F386" s="226" t="s">
        <v>277</v>
      </c>
      <c r="G386" s="41"/>
      <c r="H386" s="41"/>
      <c r="I386" s="131"/>
      <c r="J386" s="41"/>
      <c r="K386" s="41"/>
      <c r="L386" s="45"/>
      <c r="M386" s="227"/>
      <c r="N386" s="228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139</v>
      </c>
      <c r="AU386" s="18" t="s">
        <v>84</v>
      </c>
    </row>
    <row r="387" s="13" customFormat="1">
      <c r="A387" s="13"/>
      <c r="B387" s="229"/>
      <c r="C387" s="230"/>
      <c r="D387" s="225" t="s">
        <v>141</v>
      </c>
      <c r="E387" s="231" t="s">
        <v>19</v>
      </c>
      <c r="F387" s="232" t="s">
        <v>142</v>
      </c>
      <c r="G387" s="230"/>
      <c r="H387" s="231" t="s">
        <v>19</v>
      </c>
      <c r="I387" s="233"/>
      <c r="J387" s="230"/>
      <c r="K387" s="230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141</v>
      </c>
      <c r="AU387" s="238" t="s">
        <v>84</v>
      </c>
      <c r="AV387" s="13" t="s">
        <v>82</v>
      </c>
      <c r="AW387" s="13" t="s">
        <v>37</v>
      </c>
      <c r="AX387" s="13" t="s">
        <v>77</v>
      </c>
      <c r="AY387" s="238" t="s">
        <v>128</v>
      </c>
    </row>
    <row r="388" s="14" customFormat="1">
      <c r="A388" s="14"/>
      <c r="B388" s="239"/>
      <c r="C388" s="240"/>
      <c r="D388" s="225" t="s">
        <v>141</v>
      </c>
      <c r="E388" s="241" t="s">
        <v>19</v>
      </c>
      <c r="F388" s="242" t="s">
        <v>516</v>
      </c>
      <c r="G388" s="240"/>
      <c r="H388" s="243">
        <v>12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9" t="s">
        <v>141</v>
      </c>
      <c r="AU388" s="249" t="s">
        <v>84</v>
      </c>
      <c r="AV388" s="14" t="s">
        <v>84</v>
      </c>
      <c r="AW388" s="14" t="s">
        <v>37</v>
      </c>
      <c r="AX388" s="14" t="s">
        <v>77</v>
      </c>
      <c r="AY388" s="249" t="s">
        <v>128</v>
      </c>
    </row>
    <row r="389" s="14" customFormat="1">
      <c r="A389" s="14"/>
      <c r="B389" s="239"/>
      <c r="C389" s="240"/>
      <c r="D389" s="225" t="s">
        <v>141</v>
      </c>
      <c r="E389" s="241" t="s">
        <v>19</v>
      </c>
      <c r="F389" s="242" t="s">
        <v>517</v>
      </c>
      <c r="G389" s="240"/>
      <c r="H389" s="243">
        <v>3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141</v>
      </c>
      <c r="AU389" s="249" t="s">
        <v>84</v>
      </c>
      <c r="AV389" s="14" t="s">
        <v>84</v>
      </c>
      <c r="AW389" s="14" t="s">
        <v>37</v>
      </c>
      <c r="AX389" s="14" t="s">
        <v>77</v>
      </c>
      <c r="AY389" s="249" t="s">
        <v>128</v>
      </c>
    </row>
    <row r="390" s="15" customFormat="1">
      <c r="A390" s="15"/>
      <c r="B390" s="260"/>
      <c r="C390" s="261"/>
      <c r="D390" s="225" t="s">
        <v>141</v>
      </c>
      <c r="E390" s="262" t="s">
        <v>19</v>
      </c>
      <c r="F390" s="263" t="s">
        <v>202</v>
      </c>
      <c r="G390" s="261"/>
      <c r="H390" s="264">
        <v>15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0" t="s">
        <v>141</v>
      </c>
      <c r="AU390" s="270" t="s">
        <v>84</v>
      </c>
      <c r="AV390" s="15" t="s">
        <v>135</v>
      </c>
      <c r="AW390" s="15" t="s">
        <v>37</v>
      </c>
      <c r="AX390" s="15" t="s">
        <v>82</v>
      </c>
      <c r="AY390" s="270" t="s">
        <v>128</v>
      </c>
    </row>
    <row r="391" s="2" customFormat="1" ht="16.5" customHeight="1">
      <c r="A391" s="39"/>
      <c r="B391" s="40"/>
      <c r="C391" s="212" t="s">
        <v>518</v>
      </c>
      <c r="D391" s="212" t="s">
        <v>130</v>
      </c>
      <c r="E391" s="213" t="s">
        <v>519</v>
      </c>
      <c r="F391" s="214" t="s">
        <v>520</v>
      </c>
      <c r="G391" s="215" t="s">
        <v>504</v>
      </c>
      <c r="H391" s="216">
        <v>13</v>
      </c>
      <c r="I391" s="217"/>
      <c r="J391" s="218">
        <f>ROUND(I391*H391,2)</f>
        <v>0</v>
      </c>
      <c r="K391" s="214" t="s">
        <v>414</v>
      </c>
      <c r="L391" s="45"/>
      <c r="M391" s="219" t="s">
        <v>19</v>
      </c>
      <c r="N391" s="220" t="s">
        <v>48</v>
      </c>
      <c r="O391" s="85"/>
      <c r="P391" s="221">
        <f>O391*H391</f>
        <v>0</v>
      </c>
      <c r="Q391" s="221">
        <v>0</v>
      </c>
      <c r="R391" s="221">
        <f>Q391*H391</f>
        <v>0</v>
      </c>
      <c r="S391" s="221">
        <v>0.01</v>
      </c>
      <c r="T391" s="222">
        <f>S391*H391</f>
        <v>0.13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3" t="s">
        <v>246</v>
      </c>
      <c r="AT391" s="223" t="s">
        <v>130</v>
      </c>
      <c r="AU391" s="223" t="s">
        <v>84</v>
      </c>
      <c r="AY391" s="18" t="s">
        <v>128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8" t="s">
        <v>82</v>
      </c>
      <c r="BK391" s="224">
        <f>ROUND(I391*H391,2)</f>
        <v>0</v>
      </c>
      <c r="BL391" s="18" t="s">
        <v>246</v>
      </c>
      <c r="BM391" s="223" t="s">
        <v>521</v>
      </c>
    </row>
    <row r="392" s="2" customFormat="1">
      <c r="A392" s="39"/>
      <c r="B392" s="40"/>
      <c r="C392" s="41"/>
      <c r="D392" s="225" t="s">
        <v>139</v>
      </c>
      <c r="E392" s="41"/>
      <c r="F392" s="226" t="s">
        <v>277</v>
      </c>
      <c r="G392" s="41"/>
      <c r="H392" s="41"/>
      <c r="I392" s="131"/>
      <c r="J392" s="41"/>
      <c r="K392" s="41"/>
      <c r="L392" s="45"/>
      <c r="M392" s="227"/>
      <c r="N392" s="228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139</v>
      </c>
      <c r="AU392" s="18" t="s">
        <v>84</v>
      </c>
    </row>
    <row r="393" s="13" customFormat="1">
      <c r="A393" s="13"/>
      <c r="B393" s="229"/>
      <c r="C393" s="230"/>
      <c r="D393" s="225" t="s">
        <v>141</v>
      </c>
      <c r="E393" s="231" t="s">
        <v>19</v>
      </c>
      <c r="F393" s="232" t="s">
        <v>142</v>
      </c>
      <c r="G393" s="230"/>
      <c r="H393" s="231" t="s">
        <v>19</v>
      </c>
      <c r="I393" s="233"/>
      <c r="J393" s="230"/>
      <c r="K393" s="230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141</v>
      </c>
      <c r="AU393" s="238" t="s">
        <v>84</v>
      </c>
      <c r="AV393" s="13" t="s">
        <v>82</v>
      </c>
      <c r="AW393" s="13" t="s">
        <v>37</v>
      </c>
      <c r="AX393" s="13" t="s">
        <v>77</v>
      </c>
      <c r="AY393" s="238" t="s">
        <v>128</v>
      </c>
    </row>
    <row r="394" s="14" customFormat="1">
      <c r="A394" s="14"/>
      <c r="B394" s="239"/>
      <c r="C394" s="240"/>
      <c r="D394" s="225" t="s">
        <v>141</v>
      </c>
      <c r="E394" s="241" t="s">
        <v>19</v>
      </c>
      <c r="F394" s="242" t="s">
        <v>522</v>
      </c>
      <c r="G394" s="240"/>
      <c r="H394" s="243">
        <v>13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9" t="s">
        <v>141</v>
      </c>
      <c r="AU394" s="249" t="s">
        <v>84</v>
      </c>
      <c r="AV394" s="14" t="s">
        <v>84</v>
      </c>
      <c r="AW394" s="14" t="s">
        <v>37</v>
      </c>
      <c r="AX394" s="14" t="s">
        <v>82</v>
      </c>
      <c r="AY394" s="249" t="s">
        <v>128</v>
      </c>
    </row>
    <row r="395" s="12" customFormat="1" ht="22.8" customHeight="1">
      <c r="A395" s="12"/>
      <c r="B395" s="196"/>
      <c r="C395" s="197"/>
      <c r="D395" s="198" t="s">
        <v>76</v>
      </c>
      <c r="E395" s="210" t="s">
        <v>523</v>
      </c>
      <c r="F395" s="210" t="s">
        <v>524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SUM(P396:P407)</f>
        <v>0</v>
      </c>
      <c r="Q395" s="204"/>
      <c r="R395" s="205">
        <f>SUM(R396:R407)</f>
        <v>0</v>
      </c>
      <c r="S395" s="204"/>
      <c r="T395" s="206">
        <f>SUM(T396:T407)</f>
        <v>1.6416299999999999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84</v>
      </c>
      <c r="AT395" s="208" t="s">
        <v>76</v>
      </c>
      <c r="AU395" s="208" t="s">
        <v>82</v>
      </c>
      <c r="AY395" s="207" t="s">
        <v>128</v>
      </c>
      <c r="BK395" s="209">
        <f>SUM(BK396:BK407)</f>
        <v>0</v>
      </c>
    </row>
    <row r="396" s="2" customFormat="1" ht="16.5" customHeight="1">
      <c r="A396" s="39"/>
      <c r="B396" s="40"/>
      <c r="C396" s="212" t="s">
        <v>525</v>
      </c>
      <c r="D396" s="212" t="s">
        <v>130</v>
      </c>
      <c r="E396" s="213" t="s">
        <v>526</v>
      </c>
      <c r="F396" s="214" t="s">
        <v>527</v>
      </c>
      <c r="G396" s="215" t="s">
        <v>504</v>
      </c>
      <c r="H396" s="216">
        <v>49</v>
      </c>
      <c r="I396" s="217"/>
      <c r="J396" s="218">
        <f>ROUND(I396*H396,2)</f>
        <v>0</v>
      </c>
      <c r="K396" s="214" t="s">
        <v>134</v>
      </c>
      <c r="L396" s="45"/>
      <c r="M396" s="219" t="s">
        <v>19</v>
      </c>
      <c r="N396" s="220" t="s">
        <v>48</v>
      </c>
      <c r="O396" s="85"/>
      <c r="P396" s="221">
        <f>O396*H396</f>
        <v>0</v>
      </c>
      <c r="Q396" s="221">
        <v>0</v>
      </c>
      <c r="R396" s="221">
        <f>Q396*H396</f>
        <v>0</v>
      </c>
      <c r="S396" s="221">
        <v>0.0032000000000000002</v>
      </c>
      <c r="T396" s="222">
        <f>S396*H396</f>
        <v>0.1568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3" t="s">
        <v>246</v>
      </c>
      <c r="AT396" s="223" t="s">
        <v>130</v>
      </c>
      <c r="AU396" s="223" t="s">
        <v>84</v>
      </c>
      <c r="AY396" s="18" t="s">
        <v>128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82</v>
      </c>
      <c r="BK396" s="224">
        <f>ROUND(I396*H396,2)</f>
        <v>0</v>
      </c>
      <c r="BL396" s="18" t="s">
        <v>246</v>
      </c>
      <c r="BM396" s="223" t="s">
        <v>528</v>
      </c>
    </row>
    <row r="397" s="2" customFormat="1">
      <c r="A397" s="39"/>
      <c r="B397" s="40"/>
      <c r="C397" s="41"/>
      <c r="D397" s="225" t="s">
        <v>137</v>
      </c>
      <c r="E397" s="41"/>
      <c r="F397" s="226" t="s">
        <v>529</v>
      </c>
      <c r="G397" s="41"/>
      <c r="H397" s="41"/>
      <c r="I397" s="131"/>
      <c r="J397" s="41"/>
      <c r="K397" s="41"/>
      <c r="L397" s="45"/>
      <c r="M397" s="227"/>
      <c r="N397" s="228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137</v>
      </c>
      <c r="AU397" s="18" t="s">
        <v>84</v>
      </c>
    </row>
    <row r="398" s="2" customFormat="1">
      <c r="A398" s="39"/>
      <c r="B398" s="40"/>
      <c r="C398" s="41"/>
      <c r="D398" s="225" t="s">
        <v>139</v>
      </c>
      <c r="E398" s="41"/>
      <c r="F398" s="226" t="s">
        <v>277</v>
      </c>
      <c r="G398" s="41"/>
      <c r="H398" s="41"/>
      <c r="I398" s="131"/>
      <c r="J398" s="41"/>
      <c r="K398" s="41"/>
      <c r="L398" s="45"/>
      <c r="M398" s="227"/>
      <c r="N398" s="228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139</v>
      </c>
      <c r="AU398" s="18" t="s">
        <v>84</v>
      </c>
    </row>
    <row r="399" s="13" customFormat="1">
      <c r="A399" s="13"/>
      <c r="B399" s="229"/>
      <c r="C399" s="230"/>
      <c r="D399" s="225" t="s">
        <v>141</v>
      </c>
      <c r="E399" s="231" t="s">
        <v>19</v>
      </c>
      <c r="F399" s="232" t="s">
        <v>142</v>
      </c>
      <c r="G399" s="230"/>
      <c r="H399" s="231" t="s">
        <v>19</v>
      </c>
      <c r="I399" s="233"/>
      <c r="J399" s="230"/>
      <c r="K399" s="230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141</v>
      </c>
      <c r="AU399" s="238" t="s">
        <v>84</v>
      </c>
      <c r="AV399" s="13" t="s">
        <v>82</v>
      </c>
      <c r="AW399" s="13" t="s">
        <v>37</v>
      </c>
      <c r="AX399" s="13" t="s">
        <v>77</v>
      </c>
      <c r="AY399" s="238" t="s">
        <v>128</v>
      </c>
    </row>
    <row r="400" s="14" customFormat="1">
      <c r="A400" s="14"/>
      <c r="B400" s="239"/>
      <c r="C400" s="240"/>
      <c r="D400" s="225" t="s">
        <v>141</v>
      </c>
      <c r="E400" s="241" t="s">
        <v>19</v>
      </c>
      <c r="F400" s="242" t="s">
        <v>530</v>
      </c>
      <c r="G400" s="240"/>
      <c r="H400" s="243">
        <v>49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9" t="s">
        <v>141</v>
      </c>
      <c r="AU400" s="249" t="s">
        <v>84</v>
      </c>
      <c r="AV400" s="14" t="s">
        <v>84</v>
      </c>
      <c r="AW400" s="14" t="s">
        <v>37</v>
      </c>
      <c r="AX400" s="14" t="s">
        <v>82</v>
      </c>
      <c r="AY400" s="249" t="s">
        <v>128</v>
      </c>
    </row>
    <row r="401" s="2" customFormat="1" ht="16.5" customHeight="1">
      <c r="A401" s="39"/>
      <c r="B401" s="40"/>
      <c r="C401" s="212" t="s">
        <v>531</v>
      </c>
      <c r="D401" s="212" t="s">
        <v>130</v>
      </c>
      <c r="E401" s="213" t="s">
        <v>532</v>
      </c>
      <c r="F401" s="214" t="s">
        <v>533</v>
      </c>
      <c r="G401" s="215" t="s">
        <v>534</v>
      </c>
      <c r="H401" s="216">
        <v>1484.8299999999999</v>
      </c>
      <c r="I401" s="217"/>
      <c r="J401" s="218">
        <f>ROUND(I401*H401,2)</f>
        <v>0</v>
      </c>
      <c r="K401" s="214" t="s">
        <v>134</v>
      </c>
      <c r="L401" s="45"/>
      <c r="M401" s="219" t="s">
        <v>19</v>
      </c>
      <c r="N401" s="220" t="s">
        <v>48</v>
      </c>
      <c r="O401" s="85"/>
      <c r="P401" s="221">
        <f>O401*H401</f>
        <v>0</v>
      </c>
      <c r="Q401" s="221">
        <v>0</v>
      </c>
      <c r="R401" s="221">
        <f>Q401*H401</f>
        <v>0</v>
      </c>
      <c r="S401" s="221">
        <v>0.001</v>
      </c>
      <c r="T401" s="222">
        <f>S401*H401</f>
        <v>1.4848299999999999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3" t="s">
        <v>246</v>
      </c>
      <c r="AT401" s="223" t="s">
        <v>130</v>
      </c>
      <c r="AU401" s="223" t="s">
        <v>84</v>
      </c>
      <c r="AY401" s="18" t="s">
        <v>128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8" t="s">
        <v>82</v>
      </c>
      <c r="BK401" s="224">
        <f>ROUND(I401*H401,2)</f>
        <v>0</v>
      </c>
      <c r="BL401" s="18" t="s">
        <v>246</v>
      </c>
      <c r="BM401" s="223" t="s">
        <v>535</v>
      </c>
    </row>
    <row r="402" s="2" customFormat="1">
      <c r="A402" s="39"/>
      <c r="B402" s="40"/>
      <c r="C402" s="41"/>
      <c r="D402" s="225" t="s">
        <v>137</v>
      </c>
      <c r="E402" s="41"/>
      <c r="F402" s="226" t="s">
        <v>536</v>
      </c>
      <c r="G402" s="41"/>
      <c r="H402" s="41"/>
      <c r="I402" s="131"/>
      <c r="J402" s="41"/>
      <c r="K402" s="41"/>
      <c r="L402" s="45"/>
      <c r="M402" s="227"/>
      <c r="N402" s="228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137</v>
      </c>
      <c r="AU402" s="18" t="s">
        <v>84</v>
      </c>
    </row>
    <row r="403" s="2" customFormat="1">
      <c r="A403" s="39"/>
      <c r="B403" s="40"/>
      <c r="C403" s="41"/>
      <c r="D403" s="225" t="s">
        <v>139</v>
      </c>
      <c r="E403" s="41"/>
      <c r="F403" s="226" t="s">
        <v>277</v>
      </c>
      <c r="G403" s="41"/>
      <c r="H403" s="41"/>
      <c r="I403" s="131"/>
      <c r="J403" s="41"/>
      <c r="K403" s="41"/>
      <c r="L403" s="45"/>
      <c r="M403" s="227"/>
      <c r="N403" s="228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139</v>
      </c>
      <c r="AU403" s="18" t="s">
        <v>84</v>
      </c>
    </row>
    <row r="404" s="13" customFormat="1">
      <c r="A404" s="13"/>
      <c r="B404" s="229"/>
      <c r="C404" s="230"/>
      <c r="D404" s="225" t="s">
        <v>141</v>
      </c>
      <c r="E404" s="231" t="s">
        <v>19</v>
      </c>
      <c r="F404" s="232" t="s">
        <v>142</v>
      </c>
      <c r="G404" s="230"/>
      <c r="H404" s="231" t="s">
        <v>19</v>
      </c>
      <c r="I404" s="233"/>
      <c r="J404" s="230"/>
      <c r="K404" s="230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141</v>
      </c>
      <c r="AU404" s="238" t="s">
        <v>84</v>
      </c>
      <c r="AV404" s="13" t="s">
        <v>82</v>
      </c>
      <c r="AW404" s="13" t="s">
        <v>37</v>
      </c>
      <c r="AX404" s="13" t="s">
        <v>77</v>
      </c>
      <c r="AY404" s="238" t="s">
        <v>128</v>
      </c>
    </row>
    <row r="405" s="14" customFormat="1">
      <c r="A405" s="14"/>
      <c r="B405" s="239"/>
      <c r="C405" s="240"/>
      <c r="D405" s="225" t="s">
        <v>141</v>
      </c>
      <c r="E405" s="241" t="s">
        <v>19</v>
      </c>
      <c r="F405" s="242" t="s">
        <v>537</v>
      </c>
      <c r="G405" s="240"/>
      <c r="H405" s="243">
        <v>248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9" t="s">
        <v>141</v>
      </c>
      <c r="AU405" s="249" t="s">
        <v>84</v>
      </c>
      <c r="AV405" s="14" t="s">
        <v>84</v>
      </c>
      <c r="AW405" s="14" t="s">
        <v>37</v>
      </c>
      <c r="AX405" s="14" t="s">
        <v>77</v>
      </c>
      <c r="AY405" s="249" t="s">
        <v>128</v>
      </c>
    </row>
    <row r="406" s="14" customFormat="1">
      <c r="A406" s="14"/>
      <c r="B406" s="239"/>
      <c r="C406" s="240"/>
      <c r="D406" s="225" t="s">
        <v>141</v>
      </c>
      <c r="E406" s="241" t="s">
        <v>19</v>
      </c>
      <c r="F406" s="242" t="s">
        <v>538</v>
      </c>
      <c r="G406" s="240"/>
      <c r="H406" s="243">
        <v>1236.8299999999999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9" t="s">
        <v>141</v>
      </c>
      <c r="AU406" s="249" t="s">
        <v>84</v>
      </c>
      <c r="AV406" s="14" t="s">
        <v>84</v>
      </c>
      <c r="AW406" s="14" t="s">
        <v>37</v>
      </c>
      <c r="AX406" s="14" t="s">
        <v>77</v>
      </c>
      <c r="AY406" s="249" t="s">
        <v>128</v>
      </c>
    </row>
    <row r="407" s="15" customFormat="1">
      <c r="A407" s="15"/>
      <c r="B407" s="260"/>
      <c r="C407" s="261"/>
      <c r="D407" s="225" t="s">
        <v>141</v>
      </c>
      <c r="E407" s="262" t="s">
        <v>19</v>
      </c>
      <c r="F407" s="263" t="s">
        <v>202</v>
      </c>
      <c r="G407" s="261"/>
      <c r="H407" s="264">
        <v>1484.8299999999999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0" t="s">
        <v>141</v>
      </c>
      <c r="AU407" s="270" t="s">
        <v>84</v>
      </c>
      <c r="AV407" s="15" t="s">
        <v>135</v>
      </c>
      <c r="AW407" s="15" t="s">
        <v>37</v>
      </c>
      <c r="AX407" s="15" t="s">
        <v>82</v>
      </c>
      <c r="AY407" s="270" t="s">
        <v>128</v>
      </c>
    </row>
    <row r="408" s="12" customFormat="1" ht="22.8" customHeight="1">
      <c r="A408" s="12"/>
      <c r="B408" s="196"/>
      <c r="C408" s="197"/>
      <c r="D408" s="198" t="s">
        <v>76</v>
      </c>
      <c r="E408" s="210" t="s">
        <v>539</v>
      </c>
      <c r="F408" s="210" t="s">
        <v>540</v>
      </c>
      <c r="G408" s="197"/>
      <c r="H408" s="197"/>
      <c r="I408" s="200"/>
      <c r="J408" s="211">
        <f>BK408</f>
        <v>0</v>
      </c>
      <c r="K408" s="197"/>
      <c r="L408" s="202"/>
      <c r="M408" s="203"/>
      <c r="N408" s="204"/>
      <c r="O408" s="204"/>
      <c r="P408" s="205">
        <f>SUM(P409:P415)</f>
        <v>0</v>
      </c>
      <c r="Q408" s="204"/>
      <c r="R408" s="205">
        <f>SUM(R409:R415)</f>
        <v>0</v>
      </c>
      <c r="S408" s="204"/>
      <c r="T408" s="206">
        <f>SUM(T409:T415)</f>
        <v>2.8296600000000001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7" t="s">
        <v>84</v>
      </c>
      <c r="AT408" s="208" t="s">
        <v>76</v>
      </c>
      <c r="AU408" s="208" t="s">
        <v>82</v>
      </c>
      <c r="AY408" s="207" t="s">
        <v>128</v>
      </c>
      <c r="BK408" s="209">
        <f>SUM(BK409:BK415)</f>
        <v>0</v>
      </c>
    </row>
    <row r="409" s="2" customFormat="1" ht="16.5" customHeight="1">
      <c r="A409" s="39"/>
      <c r="B409" s="40"/>
      <c r="C409" s="212" t="s">
        <v>541</v>
      </c>
      <c r="D409" s="212" t="s">
        <v>130</v>
      </c>
      <c r="E409" s="213" t="s">
        <v>542</v>
      </c>
      <c r="F409" s="214" t="s">
        <v>543</v>
      </c>
      <c r="G409" s="215" t="s">
        <v>170</v>
      </c>
      <c r="H409" s="216">
        <v>943.22000000000003</v>
      </c>
      <c r="I409" s="217"/>
      <c r="J409" s="218">
        <f>ROUND(I409*H409,2)</f>
        <v>0</v>
      </c>
      <c r="K409" s="214" t="s">
        <v>134</v>
      </c>
      <c r="L409" s="45"/>
      <c r="M409" s="219" t="s">
        <v>19</v>
      </c>
      <c r="N409" s="220" t="s">
        <v>48</v>
      </c>
      <c r="O409" s="85"/>
      <c r="P409" s="221">
        <f>O409*H409</f>
        <v>0</v>
      </c>
      <c r="Q409" s="221">
        <v>0</v>
      </c>
      <c r="R409" s="221">
        <f>Q409*H409</f>
        <v>0</v>
      </c>
      <c r="S409" s="221">
        <v>0.0030000000000000001</v>
      </c>
      <c r="T409" s="222">
        <f>S409*H409</f>
        <v>2.8296600000000001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3" t="s">
        <v>246</v>
      </c>
      <c r="AT409" s="223" t="s">
        <v>130</v>
      </c>
      <c r="AU409" s="223" t="s">
        <v>84</v>
      </c>
      <c r="AY409" s="18" t="s">
        <v>128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8" t="s">
        <v>82</v>
      </c>
      <c r="BK409" s="224">
        <f>ROUND(I409*H409,2)</f>
        <v>0</v>
      </c>
      <c r="BL409" s="18" t="s">
        <v>246</v>
      </c>
      <c r="BM409" s="223" t="s">
        <v>544</v>
      </c>
    </row>
    <row r="410" s="2" customFormat="1">
      <c r="A410" s="39"/>
      <c r="B410" s="40"/>
      <c r="C410" s="41"/>
      <c r="D410" s="225" t="s">
        <v>139</v>
      </c>
      <c r="E410" s="41"/>
      <c r="F410" s="226" t="s">
        <v>277</v>
      </c>
      <c r="G410" s="41"/>
      <c r="H410" s="41"/>
      <c r="I410" s="131"/>
      <c r="J410" s="41"/>
      <c r="K410" s="41"/>
      <c r="L410" s="45"/>
      <c r="M410" s="227"/>
      <c r="N410" s="228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139</v>
      </c>
      <c r="AU410" s="18" t="s">
        <v>84</v>
      </c>
    </row>
    <row r="411" s="13" customFormat="1">
      <c r="A411" s="13"/>
      <c r="B411" s="229"/>
      <c r="C411" s="230"/>
      <c r="D411" s="225" t="s">
        <v>141</v>
      </c>
      <c r="E411" s="231" t="s">
        <v>19</v>
      </c>
      <c r="F411" s="232" t="s">
        <v>142</v>
      </c>
      <c r="G411" s="230"/>
      <c r="H411" s="231" t="s">
        <v>19</v>
      </c>
      <c r="I411" s="233"/>
      <c r="J411" s="230"/>
      <c r="K411" s="230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141</v>
      </c>
      <c r="AU411" s="238" t="s">
        <v>84</v>
      </c>
      <c r="AV411" s="13" t="s">
        <v>82</v>
      </c>
      <c r="AW411" s="13" t="s">
        <v>37</v>
      </c>
      <c r="AX411" s="13" t="s">
        <v>77</v>
      </c>
      <c r="AY411" s="238" t="s">
        <v>128</v>
      </c>
    </row>
    <row r="412" s="14" customFormat="1">
      <c r="A412" s="14"/>
      <c r="B412" s="239"/>
      <c r="C412" s="240"/>
      <c r="D412" s="225" t="s">
        <v>141</v>
      </c>
      <c r="E412" s="241" t="s">
        <v>19</v>
      </c>
      <c r="F412" s="242" t="s">
        <v>545</v>
      </c>
      <c r="G412" s="240"/>
      <c r="H412" s="243">
        <v>684.41999999999996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9" t="s">
        <v>141</v>
      </c>
      <c r="AU412" s="249" t="s">
        <v>84</v>
      </c>
      <c r="AV412" s="14" t="s">
        <v>84</v>
      </c>
      <c r="AW412" s="14" t="s">
        <v>37</v>
      </c>
      <c r="AX412" s="14" t="s">
        <v>77</v>
      </c>
      <c r="AY412" s="249" t="s">
        <v>128</v>
      </c>
    </row>
    <row r="413" s="14" customFormat="1">
      <c r="A413" s="14"/>
      <c r="B413" s="239"/>
      <c r="C413" s="240"/>
      <c r="D413" s="225" t="s">
        <v>141</v>
      </c>
      <c r="E413" s="241" t="s">
        <v>19</v>
      </c>
      <c r="F413" s="242" t="s">
        <v>546</v>
      </c>
      <c r="G413" s="240"/>
      <c r="H413" s="243">
        <v>79.980000000000004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9" t="s">
        <v>141</v>
      </c>
      <c r="AU413" s="249" t="s">
        <v>84</v>
      </c>
      <c r="AV413" s="14" t="s">
        <v>84</v>
      </c>
      <c r="AW413" s="14" t="s">
        <v>37</v>
      </c>
      <c r="AX413" s="14" t="s">
        <v>77</v>
      </c>
      <c r="AY413" s="249" t="s">
        <v>128</v>
      </c>
    </row>
    <row r="414" s="14" customFormat="1">
      <c r="A414" s="14"/>
      <c r="B414" s="239"/>
      <c r="C414" s="240"/>
      <c r="D414" s="225" t="s">
        <v>141</v>
      </c>
      <c r="E414" s="241" t="s">
        <v>19</v>
      </c>
      <c r="F414" s="242" t="s">
        <v>547</v>
      </c>
      <c r="G414" s="240"/>
      <c r="H414" s="243">
        <v>178.81999999999999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9" t="s">
        <v>141</v>
      </c>
      <c r="AU414" s="249" t="s">
        <v>84</v>
      </c>
      <c r="AV414" s="14" t="s">
        <v>84</v>
      </c>
      <c r="AW414" s="14" t="s">
        <v>37</v>
      </c>
      <c r="AX414" s="14" t="s">
        <v>77</v>
      </c>
      <c r="AY414" s="249" t="s">
        <v>128</v>
      </c>
    </row>
    <row r="415" s="15" customFormat="1">
      <c r="A415" s="15"/>
      <c r="B415" s="260"/>
      <c r="C415" s="261"/>
      <c r="D415" s="225" t="s">
        <v>141</v>
      </c>
      <c r="E415" s="262" t="s">
        <v>19</v>
      </c>
      <c r="F415" s="263" t="s">
        <v>202</v>
      </c>
      <c r="G415" s="261"/>
      <c r="H415" s="264">
        <v>943.22000000000003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141</v>
      </c>
      <c r="AU415" s="270" t="s">
        <v>84</v>
      </c>
      <c r="AV415" s="15" t="s">
        <v>135</v>
      </c>
      <c r="AW415" s="15" t="s">
        <v>37</v>
      </c>
      <c r="AX415" s="15" t="s">
        <v>82</v>
      </c>
      <c r="AY415" s="270" t="s">
        <v>128</v>
      </c>
    </row>
    <row r="416" s="12" customFormat="1" ht="25.92" customHeight="1">
      <c r="A416" s="12"/>
      <c r="B416" s="196"/>
      <c r="C416" s="197"/>
      <c r="D416" s="198" t="s">
        <v>76</v>
      </c>
      <c r="E416" s="199" t="s">
        <v>548</v>
      </c>
      <c r="F416" s="199" t="s">
        <v>549</v>
      </c>
      <c r="G416" s="197"/>
      <c r="H416" s="197"/>
      <c r="I416" s="200"/>
      <c r="J416" s="201">
        <f>BK416</f>
        <v>0</v>
      </c>
      <c r="K416" s="197"/>
      <c r="L416" s="202"/>
      <c r="M416" s="203"/>
      <c r="N416" s="204"/>
      <c r="O416" s="204"/>
      <c r="P416" s="205">
        <f>P417+P420+P425+P430</f>
        <v>0</v>
      </c>
      <c r="Q416" s="204"/>
      <c r="R416" s="205">
        <f>R417+R420+R425+R430</f>
        <v>0</v>
      </c>
      <c r="S416" s="204"/>
      <c r="T416" s="206">
        <f>T417+T420+T425+T430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7" t="s">
        <v>158</v>
      </c>
      <c r="AT416" s="208" t="s">
        <v>76</v>
      </c>
      <c r="AU416" s="208" t="s">
        <v>77</v>
      </c>
      <c r="AY416" s="207" t="s">
        <v>128</v>
      </c>
      <c r="BK416" s="209">
        <f>BK417+BK420+BK425+BK430</f>
        <v>0</v>
      </c>
    </row>
    <row r="417" s="12" customFormat="1" ht="22.8" customHeight="1">
      <c r="A417" s="12"/>
      <c r="B417" s="196"/>
      <c r="C417" s="197"/>
      <c r="D417" s="198" t="s">
        <v>76</v>
      </c>
      <c r="E417" s="210" t="s">
        <v>550</v>
      </c>
      <c r="F417" s="210" t="s">
        <v>551</v>
      </c>
      <c r="G417" s="197"/>
      <c r="H417" s="197"/>
      <c r="I417" s="200"/>
      <c r="J417" s="211">
        <f>BK417</f>
        <v>0</v>
      </c>
      <c r="K417" s="197"/>
      <c r="L417" s="202"/>
      <c r="M417" s="203"/>
      <c r="N417" s="204"/>
      <c r="O417" s="204"/>
      <c r="P417" s="205">
        <f>SUM(P418:P419)</f>
        <v>0</v>
      </c>
      <c r="Q417" s="204"/>
      <c r="R417" s="205">
        <f>SUM(R418:R419)</f>
        <v>0</v>
      </c>
      <c r="S417" s="204"/>
      <c r="T417" s="206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7" t="s">
        <v>158</v>
      </c>
      <c r="AT417" s="208" t="s">
        <v>76</v>
      </c>
      <c r="AU417" s="208" t="s">
        <v>82</v>
      </c>
      <c r="AY417" s="207" t="s">
        <v>128</v>
      </c>
      <c r="BK417" s="209">
        <f>SUM(BK418:BK419)</f>
        <v>0</v>
      </c>
    </row>
    <row r="418" s="2" customFormat="1" ht="16.5" customHeight="1">
      <c r="A418" s="39"/>
      <c r="B418" s="40"/>
      <c r="C418" s="212" t="s">
        <v>552</v>
      </c>
      <c r="D418" s="212" t="s">
        <v>130</v>
      </c>
      <c r="E418" s="213" t="s">
        <v>553</v>
      </c>
      <c r="F418" s="214" t="s">
        <v>551</v>
      </c>
      <c r="G418" s="215" t="s">
        <v>413</v>
      </c>
      <c r="H418" s="216">
        <v>1</v>
      </c>
      <c r="I418" s="217"/>
      <c r="J418" s="218">
        <f>ROUND(I418*H418,2)</f>
        <v>0</v>
      </c>
      <c r="K418" s="214" t="s">
        <v>134</v>
      </c>
      <c r="L418" s="45"/>
      <c r="M418" s="219" t="s">
        <v>19</v>
      </c>
      <c r="N418" s="220" t="s">
        <v>48</v>
      </c>
      <c r="O418" s="85"/>
      <c r="P418" s="221">
        <f>O418*H418</f>
        <v>0</v>
      </c>
      <c r="Q418" s="221">
        <v>0</v>
      </c>
      <c r="R418" s="221">
        <f>Q418*H418</f>
        <v>0</v>
      </c>
      <c r="S418" s="221">
        <v>0</v>
      </c>
      <c r="T418" s="222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3" t="s">
        <v>554</v>
      </c>
      <c r="AT418" s="223" t="s">
        <v>130</v>
      </c>
      <c r="AU418" s="223" t="s">
        <v>84</v>
      </c>
      <c r="AY418" s="18" t="s">
        <v>128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82</v>
      </c>
      <c r="BK418" s="224">
        <f>ROUND(I418*H418,2)</f>
        <v>0</v>
      </c>
      <c r="BL418" s="18" t="s">
        <v>554</v>
      </c>
      <c r="BM418" s="223" t="s">
        <v>555</v>
      </c>
    </row>
    <row r="419" s="2" customFormat="1">
      <c r="A419" s="39"/>
      <c r="B419" s="40"/>
      <c r="C419" s="41"/>
      <c r="D419" s="225" t="s">
        <v>139</v>
      </c>
      <c r="E419" s="41"/>
      <c r="F419" s="226" t="s">
        <v>556</v>
      </c>
      <c r="G419" s="41"/>
      <c r="H419" s="41"/>
      <c r="I419" s="131"/>
      <c r="J419" s="41"/>
      <c r="K419" s="41"/>
      <c r="L419" s="45"/>
      <c r="M419" s="227"/>
      <c r="N419" s="228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139</v>
      </c>
      <c r="AU419" s="18" t="s">
        <v>84</v>
      </c>
    </row>
    <row r="420" s="12" customFormat="1" ht="22.8" customHeight="1">
      <c r="A420" s="12"/>
      <c r="B420" s="196"/>
      <c r="C420" s="197"/>
      <c r="D420" s="198" t="s">
        <v>76</v>
      </c>
      <c r="E420" s="210" t="s">
        <v>557</v>
      </c>
      <c r="F420" s="210" t="s">
        <v>558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SUM(P421:P424)</f>
        <v>0</v>
      </c>
      <c r="Q420" s="204"/>
      <c r="R420" s="205">
        <f>SUM(R421:R424)</f>
        <v>0</v>
      </c>
      <c r="S420" s="204"/>
      <c r="T420" s="206">
        <f>SUM(T421:T424)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7" t="s">
        <v>158</v>
      </c>
      <c r="AT420" s="208" t="s">
        <v>76</v>
      </c>
      <c r="AU420" s="208" t="s">
        <v>82</v>
      </c>
      <c r="AY420" s="207" t="s">
        <v>128</v>
      </c>
      <c r="BK420" s="209">
        <f>SUM(BK421:BK424)</f>
        <v>0</v>
      </c>
    </row>
    <row r="421" s="2" customFormat="1" ht="16.5" customHeight="1">
      <c r="A421" s="39"/>
      <c r="B421" s="40"/>
      <c r="C421" s="212" t="s">
        <v>559</v>
      </c>
      <c r="D421" s="212" t="s">
        <v>130</v>
      </c>
      <c r="E421" s="213" t="s">
        <v>560</v>
      </c>
      <c r="F421" s="214" t="s">
        <v>558</v>
      </c>
      <c r="G421" s="215" t="s">
        <v>413</v>
      </c>
      <c r="H421" s="216">
        <v>1</v>
      </c>
      <c r="I421" s="217"/>
      <c r="J421" s="218">
        <f>ROUND(I421*H421,2)</f>
        <v>0</v>
      </c>
      <c r="K421" s="214" t="s">
        <v>561</v>
      </c>
      <c r="L421" s="45"/>
      <c r="M421" s="219" t="s">
        <v>19</v>
      </c>
      <c r="N421" s="220" t="s">
        <v>48</v>
      </c>
      <c r="O421" s="85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3" t="s">
        <v>554</v>
      </c>
      <c r="AT421" s="223" t="s">
        <v>130</v>
      </c>
      <c r="AU421" s="223" t="s">
        <v>84</v>
      </c>
      <c r="AY421" s="18" t="s">
        <v>128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82</v>
      </c>
      <c r="BK421" s="224">
        <f>ROUND(I421*H421,2)</f>
        <v>0</v>
      </c>
      <c r="BL421" s="18" t="s">
        <v>554</v>
      </c>
      <c r="BM421" s="223" t="s">
        <v>562</v>
      </c>
    </row>
    <row r="422" s="2" customFormat="1">
      <c r="A422" s="39"/>
      <c r="B422" s="40"/>
      <c r="C422" s="41"/>
      <c r="D422" s="225" t="s">
        <v>139</v>
      </c>
      <c r="E422" s="41"/>
      <c r="F422" s="226" t="s">
        <v>563</v>
      </c>
      <c r="G422" s="41"/>
      <c r="H422" s="41"/>
      <c r="I422" s="131"/>
      <c r="J422" s="41"/>
      <c r="K422" s="41"/>
      <c r="L422" s="45"/>
      <c r="M422" s="227"/>
      <c r="N422" s="228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139</v>
      </c>
      <c r="AU422" s="18" t="s">
        <v>84</v>
      </c>
    </row>
    <row r="423" s="2" customFormat="1" ht="16.5" customHeight="1">
      <c r="A423" s="39"/>
      <c r="B423" s="40"/>
      <c r="C423" s="212" t="s">
        <v>564</v>
      </c>
      <c r="D423" s="212" t="s">
        <v>130</v>
      </c>
      <c r="E423" s="213" t="s">
        <v>565</v>
      </c>
      <c r="F423" s="214" t="s">
        <v>566</v>
      </c>
      <c r="G423" s="215" t="s">
        <v>413</v>
      </c>
      <c r="H423" s="216">
        <v>1</v>
      </c>
      <c r="I423" s="217"/>
      <c r="J423" s="218">
        <f>ROUND(I423*H423,2)</f>
        <v>0</v>
      </c>
      <c r="K423" s="214" t="s">
        <v>561</v>
      </c>
      <c r="L423" s="45"/>
      <c r="M423" s="219" t="s">
        <v>19</v>
      </c>
      <c r="N423" s="220" t="s">
        <v>48</v>
      </c>
      <c r="O423" s="85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3" t="s">
        <v>554</v>
      </c>
      <c r="AT423" s="223" t="s">
        <v>130</v>
      </c>
      <c r="AU423" s="223" t="s">
        <v>84</v>
      </c>
      <c r="AY423" s="18" t="s">
        <v>128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82</v>
      </c>
      <c r="BK423" s="224">
        <f>ROUND(I423*H423,2)</f>
        <v>0</v>
      </c>
      <c r="BL423" s="18" t="s">
        <v>554</v>
      </c>
      <c r="BM423" s="223" t="s">
        <v>567</v>
      </c>
    </row>
    <row r="424" s="2" customFormat="1">
      <c r="A424" s="39"/>
      <c r="B424" s="40"/>
      <c r="C424" s="41"/>
      <c r="D424" s="225" t="s">
        <v>139</v>
      </c>
      <c r="E424" s="41"/>
      <c r="F424" s="226" t="s">
        <v>568</v>
      </c>
      <c r="G424" s="41"/>
      <c r="H424" s="41"/>
      <c r="I424" s="131"/>
      <c r="J424" s="41"/>
      <c r="K424" s="41"/>
      <c r="L424" s="45"/>
      <c r="M424" s="227"/>
      <c r="N424" s="228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139</v>
      </c>
      <c r="AU424" s="18" t="s">
        <v>84</v>
      </c>
    </row>
    <row r="425" s="12" customFormat="1" ht="22.8" customHeight="1">
      <c r="A425" s="12"/>
      <c r="B425" s="196"/>
      <c r="C425" s="197"/>
      <c r="D425" s="198" t="s">
        <v>76</v>
      </c>
      <c r="E425" s="210" t="s">
        <v>569</v>
      </c>
      <c r="F425" s="210" t="s">
        <v>570</v>
      </c>
      <c r="G425" s="197"/>
      <c r="H425" s="197"/>
      <c r="I425" s="200"/>
      <c r="J425" s="211">
        <f>BK425</f>
        <v>0</v>
      </c>
      <c r="K425" s="197"/>
      <c r="L425" s="202"/>
      <c r="M425" s="203"/>
      <c r="N425" s="204"/>
      <c r="O425" s="204"/>
      <c r="P425" s="205">
        <f>SUM(P426:P429)</f>
        <v>0</v>
      </c>
      <c r="Q425" s="204"/>
      <c r="R425" s="205">
        <f>SUM(R426:R429)</f>
        <v>0</v>
      </c>
      <c r="S425" s="204"/>
      <c r="T425" s="206">
        <f>SUM(T426:T429)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7" t="s">
        <v>158</v>
      </c>
      <c r="AT425" s="208" t="s">
        <v>76</v>
      </c>
      <c r="AU425" s="208" t="s">
        <v>82</v>
      </c>
      <c r="AY425" s="207" t="s">
        <v>128</v>
      </c>
      <c r="BK425" s="209">
        <f>SUM(BK426:BK429)</f>
        <v>0</v>
      </c>
    </row>
    <row r="426" s="2" customFormat="1" ht="16.5" customHeight="1">
      <c r="A426" s="39"/>
      <c r="B426" s="40"/>
      <c r="C426" s="212" t="s">
        <v>571</v>
      </c>
      <c r="D426" s="212" t="s">
        <v>130</v>
      </c>
      <c r="E426" s="213" t="s">
        <v>572</v>
      </c>
      <c r="F426" s="214" t="s">
        <v>570</v>
      </c>
      <c r="G426" s="215" t="s">
        <v>413</v>
      </c>
      <c r="H426" s="216">
        <v>1</v>
      </c>
      <c r="I426" s="217"/>
      <c r="J426" s="218">
        <f>ROUND(I426*H426,2)</f>
        <v>0</v>
      </c>
      <c r="K426" s="214" t="s">
        <v>134</v>
      </c>
      <c r="L426" s="45"/>
      <c r="M426" s="219" t="s">
        <v>19</v>
      </c>
      <c r="N426" s="220" t="s">
        <v>48</v>
      </c>
      <c r="O426" s="85"/>
      <c r="P426" s="221">
        <f>O426*H426</f>
        <v>0</v>
      </c>
      <c r="Q426" s="221">
        <v>0</v>
      </c>
      <c r="R426" s="221">
        <f>Q426*H426</f>
        <v>0</v>
      </c>
      <c r="S426" s="221">
        <v>0</v>
      </c>
      <c r="T426" s="222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3" t="s">
        <v>554</v>
      </c>
      <c r="AT426" s="223" t="s">
        <v>130</v>
      </c>
      <c r="AU426" s="223" t="s">
        <v>84</v>
      </c>
      <c r="AY426" s="18" t="s">
        <v>128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82</v>
      </c>
      <c r="BK426" s="224">
        <f>ROUND(I426*H426,2)</f>
        <v>0</v>
      </c>
      <c r="BL426" s="18" t="s">
        <v>554</v>
      </c>
      <c r="BM426" s="223" t="s">
        <v>573</v>
      </c>
    </row>
    <row r="427" s="2" customFormat="1">
      <c r="A427" s="39"/>
      <c r="B427" s="40"/>
      <c r="C427" s="41"/>
      <c r="D427" s="225" t="s">
        <v>139</v>
      </c>
      <c r="E427" s="41"/>
      <c r="F427" s="226" t="s">
        <v>574</v>
      </c>
      <c r="G427" s="41"/>
      <c r="H427" s="41"/>
      <c r="I427" s="131"/>
      <c r="J427" s="41"/>
      <c r="K427" s="41"/>
      <c r="L427" s="45"/>
      <c r="M427" s="227"/>
      <c r="N427" s="228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139</v>
      </c>
      <c r="AU427" s="18" t="s">
        <v>84</v>
      </c>
    </row>
    <row r="428" s="2" customFormat="1" ht="16.5" customHeight="1">
      <c r="A428" s="39"/>
      <c r="B428" s="40"/>
      <c r="C428" s="212" t="s">
        <v>575</v>
      </c>
      <c r="D428" s="212" t="s">
        <v>130</v>
      </c>
      <c r="E428" s="213" t="s">
        <v>576</v>
      </c>
      <c r="F428" s="214" t="s">
        <v>577</v>
      </c>
      <c r="G428" s="215" t="s">
        <v>413</v>
      </c>
      <c r="H428" s="216">
        <v>1</v>
      </c>
      <c r="I428" s="217"/>
      <c r="J428" s="218">
        <f>ROUND(I428*H428,2)</f>
        <v>0</v>
      </c>
      <c r="K428" s="214" t="s">
        <v>134</v>
      </c>
      <c r="L428" s="45"/>
      <c r="M428" s="219" t="s">
        <v>19</v>
      </c>
      <c r="N428" s="220" t="s">
        <v>48</v>
      </c>
      <c r="O428" s="85"/>
      <c r="P428" s="221">
        <f>O428*H428</f>
        <v>0</v>
      </c>
      <c r="Q428" s="221">
        <v>0</v>
      </c>
      <c r="R428" s="221">
        <f>Q428*H428</f>
        <v>0</v>
      </c>
      <c r="S428" s="221">
        <v>0</v>
      </c>
      <c r="T428" s="222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3" t="s">
        <v>554</v>
      </c>
      <c r="AT428" s="223" t="s">
        <v>130</v>
      </c>
      <c r="AU428" s="223" t="s">
        <v>84</v>
      </c>
      <c r="AY428" s="18" t="s">
        <v>128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8" t="s">
        <v>82</v>
      </c>
      <c r="BK428" s="224">
        <f>ROUND(I428*H428,2)</f>
        <v>0</v>
      </c>
      <c r="BL428" s="18" t="s">
        <v>554</v>
      </c>
      <c r="BM428" s="223" t="s">
        <v>578</v>
      </c>
    </row>
    <row r="429" s="2" customFormat="1">
      <c r="A429" s="39"/>
      <c r="B429" s="40"/>
      <c r="C429" s="41"/>
      <c r="D429" s="225" t="s">
        <v>139</v>
      </c>
      <c r="E429" s="41"/>
      <c r="F429" s="226" t="s">
        <v>579</v>
      </c>
      <c r="G429" s="41"/>
      <c r="H429" s="41"/>
      <c r="I429" s="131"/>
      <c r="J429" s="41"/>
      <c r="K429" s="41"/>
      <c r="L429" s="45"/>
      <c r="M429" s="227"/>
      <c r="N429" s="228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139</v>
      </c>
      <c r="AU429" s="18" t="s">
        <v>84</v>
      </c>
    </row>
    <row r="430" s="12" customFormat="1" ht="22.8" customHeight="1">
      <c r="A430" s="12"/>
      <c r="B430" s="196"/>
      <c r="C430" s="197"/>
      <c r="D430" s="198" t="s">
        <v>76</v>
      </c>
      <c r="E430" s="210" t="s">
        <v>580</v>
      </c>
      <c r="F430" s="210" t="s">
        <v>581</v>
      </c>
      <c r="G430" s="197"/>
      <c r="H430" s="197"/>
      <c r="I430" s="200"/>
      <c r="J430" s="211">
        <f>BK430</f>
        <v>0</v>
      </c>
      <c r="K430" s="197"/>
      <c r="L430" s="202"/>
      <c r="M430" s="203"/>
      <c r="N430" s="204"/>
      <c r="O430" s="204"/>
      <c r="P430" s="205">
        <f>SUM(P431:P434)</f>
        <v>0</v>
      </c>
      <c r="Q430" s="204"/>
      <c r="R430" s="205">
        <f>SUM(R431:R434)</f>
        <v>0</v>
      </c>
      <c r="S430" s="204"/>
      <c r="T430" s="206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7" t="s">
        <v>158</v>
      </c>
      <c r="AT430" s="208" t="s">
        <v>76</v>
      </c>
      <c r="AU430" s="208" t="s">
        <v>82</v>
      </c>
      <c r="AY430" s="207" t="s">
        <v>128</v>
      </c>
      <c r="BK430" s="209">
        <f>SUM(BK431:BK434)</f>
        <v>0</v>
      </c>
    </row>
    <row r="431" s="2" customFormat="1" ht="16.5" customHeight="1">
      <c r="A431" s="39"/>
      <c r="B431" s="40"/>
      <c r="C431" s="212" t="s">
        <v>582</v>
      </c>
      <c r="D431" s="212" t="s">
        <v>130</v>
      </c>
      <c r="E431" s="213" t="s">
        <v>583</v>
      </c>
      <c r="F431" s="214" t="s">
        <v>584</v>
      </c>
      <c r="G431" s="215" t="s">
        <v>413</v>
      </c>
      <c r="H431" s="216">
        <v>1</v>
      </c>
      <c r="I431" s="217"/>
      <c r="J431" s="218">
        <f>ROUND(I431*H431,2)</f>
        <v>0</v>
      </c>
      <c r="K431" s="214" t="s">
        <v>561</v>
      </c>
      <c r="L431" s="45"/>
      <c r="M431" s="219" t="s">
        <v>19</v>
      </c>
      <c r="N431" s="220" t="s">
        <v>48</v>
      </c>
      <c r="O431" s="85"/>
      <c r="P431" s="221">
        <f>O431*H431</f>
        <v>0</v>
      </c>
      <c r="Q431" s="221">
        <v>0</v>
      </c>
      <c r="R431" s="221">
        <f>Q431*H431</f>
        <v>0</v>
      </c>
      <c r="S431" s="221">
        <v>0</v>
      </c>
      <c r="T431" s="22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3" t="s">
        <v>554</v>
      </c>
      <c r="AT431" s="223" t="s">
        <v>130</v>
      </c>
      <c r="AU431" s="223" t="s">
        <v>84</v>
      </c>
      <c r="AY431" s="18" t="s">
        <v>128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8" t="s">
        <v>82</v>
      </c>
      <c r="BK431" s="224">
        <f>ROUND(I431*H431,2)</f>
        <v>0</v>
      </c>
      <c r="BL431" s="18" t="s">
        <v>554</v>
      </c>
      <c r="BM431" s="223" t="s">
        <v>585</v>
      </c>
    </row>
    <row r="432" s="2" customFormat="1">
      <c r="A432" s="39"/>
      <c r="B432" s="40"/>
      <c r="C432" s="41"/>
      <c r="D432" s="225" t="s">
        <v>139</v>
      </c>
      <c r="E432" s="41"/>
      <c r="F432" s="226" t="s">
        <v>586</v>
      </c>
      <c r="G432" s="41"/>
      <c r="H432" s="41"/>
      <c r="I432" s="131"/>
      <c r="J432" s="41"/>
      <c r="K432" s="41"/>
      <c r="L432" s="45"/>
      <c r="M432" s="227"/>
      <c r="N432" s="228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139</v>
      </c>
      <c r="AU432" s="18" t="s">
        <v>84</v>
      </c>
    </row>
    <row r="433" s="2" customFormat="1" ht="16.5" customHeight="1">
      <c r="A433" s="39"/>
      <c r="B433" s="40"/>
      <c r="C433" s="212" t="s">
        <v>587</v>
      </c>
      <c r="D433" s="212" t="s">
        <v>130</v>
      </c>
      <c r="E433" s="213" t="s">
        <v>588</v>
      </c>
      <c r="F433" s="214" t="s">
        <v>589</v>
      </c>
      <c r="G433" s="215" t="s">
        <v>413</v>
      </c>
      <c r="H433" s="216">
        <v>1</v>
      </c>
      <c r="I433" s="217"/>
      <c r="J433" s="218">
        <f>ROUND(I433*H433,2)</f>
        <v>0</v>
      </c>
      <c r="K433" s="214" t="s">
        <v>561</v>
      </c>
      <c r="L433" s="45"/>
      <c r="M433" s="219" t="s">
        <v>19</v>
      </c>
      <c r="N433" s="220" t="s">
        <v>48</v>
      </c>
      <c r="O433" s="85"/>
      <c r="P433" s="221">
        <f>O433*H433</f>
        <v>0</v>
      </c>
      <c r="Q433" s="221">
        <v>0</v>
      </c>
      <c r="R433" s="221">
        <f>Q433*H433</f>
        <v>0</v>
      </c>
      <c r="S433" s="221">
        <v>0</v>
      </c>
      <c r="T433" s="222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3" t="s">
        <v>554</v>
      </c>
      <c r="AT433" s="223" t="s">
        <v>130</v>
      </c>
      <c r="AU433" s="223" t="s">
        <v>84</v>
      </c>
      <c r="AY433" s="18" t="s">
        <v>128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8" t="s">
        <v>82</v>
      </c>
      <c r="BK433" s="224">
        <f>ROUND(I433*H433,2)</f>
        <v>0</v>
      </c>
      <c r="BL433" s="18" t="s">
        <v>554</v>
      </c>
      <c r="BM433" s="223" t="s">
        <v>590</v>
      </c>
    </row>
    <row r="434" s="2" customFormat="1">
      <c r="A434" s="39"/>
      <c r="B434" s="40"/>
      <c r="C434" s="41"/>
      <c r="D434" s="225" t="s">
        <v>139</v>
      </c>
      <c r="E434" s="41"/>
      <c r="F434" s="226" t="s">
        <v>591</v>
      </c>
      <c r="G434" s="41"/>
      <c r="H434" s="41"/>
      <c r="I434" s="131"/>
      <c r="J434" s="41"/>
      <c r="K434" s="41"/>
      <c r="L434" s="45"/>
      <c r="M434" s="271"/>
      <c r="N434" s="272"/>
      <c r="O434" s="273"/>
      <c r="P434" s="273"/>
      <c r="Q434" s="273"/>
      <c r="R434" s="273"/>
      <c r="S434" s="273"/>
      <c r="T434" s="274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139</v>
      </c>
      <c r="AU434" s="18" t="s">
        <v>84</v>
      </c>
    </row>
    <row r="435" s="2" customFormat="1" ht="6.96" customHeight="1">
      <c r="A435" s="39"/>
      <c r="B435" s="60"/>
      <c r="C435" s="61"/>
      <c r="D435" s="61"/>
      <c r="E435" s="61"/>
      <c r="F435" s="61"/>
      <c r="G435" s="61"/>
      <c r="H435" s="61"/>
      <c r="I435" s="161"/>
      <c r="J435" s="61"/>
      <c r="K435" s="61"/>
      <c r="L435" s="45"/>
      <c r="M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</sheetData>
  <sheetProtection sheet="1" autoFilter="0" formatColumns="0" formatRows="0" objects="1" scenarios="1" spinCount="100000" saltValue="PhoxshcqNmiDcS11itJ1wxDJwVcgqiOaYwUWedC7geTNpU1AC8EP1UQdEBC52tXRIkFgmFM9vMIsEqkXBtFFgA==" hashValue="gIMuYxankf6q6/LBrXRh5AneS/2fWbazLXC9VxOL0qCVx7PZySZQaFNCfjDUdbWV9XliidV9lt4EcG+T2BCgow==" algorithmName="SHA-512" password="CC35"/>
  <autoFilter ref="C95:K434"/>
  <mergeCells count="6">
    <mergeCell ref="E7:H7"/>
    <mergeCell ref="E16:H16"/>
    <mergeCell ref="E25:H25"/>
    <mergeCell ref="E46:H4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592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593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594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595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596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597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598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599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600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601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602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81</v>
      </c>
      <c r="F18" s="286" t="s">
        <v>603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604</v>
      </c>
      <c r="F19" s="286" t="s">
        <v>605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606</v>
      </c>
      <c r="F20" s="286" t="s">
        <v>607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608</v>
      </c>
      <c r="F21" s="286" t="s">
        <v>609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610</v>
      </c>
      <c r="F22" s="286" t="s">
        <v>611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612</v>
      </c>
      <c r="F23" s="286" t="s">
        <v>613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614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615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616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617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618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619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620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621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622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114</v>
      </c>
      <c r="F36" s="286"/>
      <c r="G36" s="286" t="s">
        <v>623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624</v>
      </c>
      <c r="F37" s="286"/>
      <c r="G37" s="286" t="s">
        <v>625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58</v>
      </c>
      <c r="F38" s="286"/>
      <c r="G38" s="286" t="s">
        <v>626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59</v>
      </c>
      <c r="F39" s="286"/>
      <c r="G39" s="286" t="s">
        <v>627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115</v>
      </c>
      <c r="F40" s="286"/>
      <c r="G40" s="286" t="s">
        <v>628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116</v>
      </c>
      <c r="F41" s="286"/>
      <c r="G41" s="286" t="s">
        <v>629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630</v>
      </c>
      <c r="F42" s="286"/>
      <c r="G42" s="286" t="s">
        <v>631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632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633</v>
      </c>
      <c r="F44" s="286"/>
      <c r="G44" s="286" t="s">
        <v>634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118</v>
      </c>
      <c r="F45" s="286"/>
      <c r="G45" s="286" t="s">
        <v>635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636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637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638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639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640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641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642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643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644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645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646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647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648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649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650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651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652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653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654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655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656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657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658</v>
      </c>
      <c r="D76" s="304"/>
      <c r="E76" s="304"/>
      <c r="F76" s="304" t="s">
        <v>659</v>
      </c>
      <c r="G76" s="305"/>
      <c r="H76" s="304" t="s">
        <v>59</v>
      </c>
      <c r="I76" s="304" t="s">
        <v>62</v>
      </c>
      <c r="J76" s="304" t="s">
        <v>660</v>
      </c>
      <c r="K76" s="303"/>
    </row>
    <row r="77" s="1" customFormat="1" ht="17.25" customHeight="1">
      <c r="B77" s="301"/>
      <c r="C77" s="306" t="s">
        <v>661</v>
      </c>
      <c r="D77" s="306"/>
      <c r="E77" s="306"/>
      <c r="F77" s="307" t="s">
        <v>662</v>
      </c>
      <c r="G77" s="308"/>
      <c r="H77" s="306"/>
      <c r="I77" s="306"/>
      <c r="J77" s="306" t="s">
        <v>663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58</v>
      </c>
      <c r="D79" s="309"/>
      <c r="E79" s="309"/>
      <c r="F79" s="311" t="s">
        <v>664</v>
      </c>
      <c r="G79" s="310"/>
      <c r="H79" s="289" t="s">
        <v>665</v>
      </c>
      <c r="I79" s="289" t="s">
        <v>666</v>
      </c>
      <c r="J79" s="289">
        <v>20</v>
      </c>
      <c r="K79" s="303"/>
    </row>
    <row r="80" s="1" customFormat="1" ht="15" customHeight="1">
      <c r="B80" s="301"/>
      <c r="C80" s="289" t="s">
        <v>667</v>
      </c>
      <c r="D80" s="289"/>
      <c r="E80" s="289"/>
      <c r="F80" s="311" t="s">
        <v>664</v>
      </c>
      <c r="G80" s="310"/>
      <c r="H80" s="289" t="s">
        <v>668</v>
      </c>
      <c r="I80" s="289" t="s">
        <v>666</v>
      </c>
      <c r="J80" s="289">
        <v>120</v>
      </c>
      <c r="K80" s="303"/>
    </row>
    <row r="81" s="1" customFormat="1" ht="15" customHeight="1">
      <c r="B81" s="312"/>
      <c r="C81" s="289" t="s">
        <v>669</v>
      </c>
      <c r="D81" s="289"/>
      <c r="E81" s="289"/>
      <c r="F81" s="311" t="s">
        <v>670</v>
      </c>
      <c r="G81" s="310"/>
      <c r="H81" s="289" t="s">
        <v>671</v>
      </c>
      <c r="I81" s="289" t="s">
        <v>666</v>
      </c>
      <c r="J81" s="289">
        <v>50</v>
      </c>
      <c r="K81" s="303"/>
    </row>
    <row r="82" s="1" customFormat="1" ht="15" customHeight="1">
      <c r="B82" s="312"/>
      <c r="C82" s="289" t="s">
        <v>672</v>
      </c>
      <c r="D82" s="289"/>
      <c r="E82" s="289"/>
      <c r="F82" s="311" t="s">
        <v>664</v>
      </c>
      <c r="G82" s="310"/>
      <c r="H82" s="289" t="s">
        <v>673</v>
      </c>
      <c r="I82" s="289" t="s">
        <v>674</v>
      </c>
      <c r="J82" s="289"/>
      <c r="K82" s="303"/>
    </row>
    <row r="83" s="1" customFormat="1" ht="15" customHeight="1">
      <c r="B83" s="312"/>
      <c r="C83" s="313" t="s">
        <v>675</v>
      </c>
      <c r="D83" s="313"/>
      <c r="E83" s="313"/>
      <c r="F83" s="314" t="s">
        <v>670</v>
      </c>
      <c r="G83" s="313"/>
      <c r="H83" s="313" t="s">
        <v>676</v>
      </c>
      <c r="I83" s="313" t="s">
        <v>666</v>
      </c>
      <c r="J83" s="313">
        <v>15</v>
      </c>
      <c r="K83" s="303"/>
    </row>
    <row r="84" s="1" customFormat="1" ht="15" customHeight="1">
      <c r="B84" s="312"/>
      <c r="C84" s="313" t="s">
        <v>677</v>
      </c>
      <c r="D84" s="313"/>
      <c r="E84" s="313"/>
      <c r="F84" s="314" t="s">
        <v>670</v>
      </c>
      <c r="G84" s="313"/>
      <c r="H84" s="313" t="s">
        <v>678</v>
      </c>
      <c r="I84" s="313" t="s">
        <v>666</v>
      </c>
      <c r="J84" s="313">
        <v>15</v>
      </c>
      <c r="K84" s="303"/>
    </row>
    <row r="85" s="1" customFormat="1" ht="15" customHeight="1">
      <c r="B85" s="312"/>
      <c r="C85" s="313" t="s">
        <v>679</v>
      </c>
      <c r="D85" s="313"/>
      <c r="E85" s="313"/>
      <c r="F85" s="314" t="s">
        <v>670</v>
      </c>
      <c r="G85" s="313"/>
      <c r="H85" s="313" t="s">
        <v>680</v>
      </c>
      <c r="I85" s="313" t="s">
        <v>666</v>
      </c>
      <c r="J85" s="313">
        <v>20</v>
      </c>
      <c r="K85" s="303"/>
    </row>
    <row r="86" s="1" customFormat="1" ht="15" customHeight="1">
      <c r="B86" s="312"/>
      <c r="C86" s="313" t="s">
        <v>681</v>
      </c>
      <c r="D86" s="313"/>
      <c r="E86" s="313"/>
      <c r="F86" s="314" t="s">
        <v>670</v>
      </c>
      <c r="G86" s="313"/>
      <c r="H86" s="313" t="s">
        <v>682</v>
      </c>
      <c r="I86" s="313" t="s">
        <v>666</v>
      </c>
      <c r="J86" s="313">
        <v>20</v>
      </c>
      <c r="K86" s="303"/>
    </row>
    <row r="87" s="1" customFormat="1" ht="15" customHeight="1">
      <c r="B87" s="312"/>
      <c r="C87" s="289" t="s">
        <v>683</v>
      </c>
      <c r="D87" s="289"/>
      <c r="E87" s="289"/>
      <c r="F87" s="311" t="s">
        <v>670</v>
      </c>
      <c r="G87" s="310"/>
      <c r="H87" s="289" t="s">
        <v>684</v>
      </c>
      <c r="I87" s="289" t="s">
        <v>666</v>
      </c>
      <c r="J87" s="289">
        <v>50</v>
      </c>
      <c r="K87" s="303"/>
    </row>
    <row r="88" s="1" customFormat="1" ht="15" customHeight="1">
      <c r="B88" s="312"/>
      <c r="C88" s="289" t="s">
        <v>685</v>
      </c>
      <c r="D88" s="289"/>
      <c r="E88" s="289"/>
      <c r="F88" s="311" t="s">
        <v>670</v>
      </c>
      <c r="G88" s="310"/>
      <c r="H88" s="289" t="s">
        <v>686</v>
      </c>
      <c r="I88" s="289" t="s">
        <v>666</v>
      </c>
      <c r="J88" s="289">
        <v>20</v>
      </c>
      <c r="K88" s="303"/>
    </row>
    <row r="89" s="1" customFormat="1" ht="15" customHeight="1">
      <c r="B89" s="312"/>
      <c r="C89" s="289" t="s">
        <v>687</v>
      </c>
      <c r="D89" s="289"/>
      <c r="E89" s="289"/>
      <c r="F89" s="311" t="s">
        <v>670</v>
      </c>
      <c r="G89" s="310"/>
      <c r="H89" s="289" t="s">
        <v>688</v>
      </c>
      <c r="I89" s="289" t="s">
        <v>666</v>
      </c>
      <c r="J89" s="289">
        <v>20</v>
      </c>
      <c r="K89" s="303"/>
    </row>
    <row r="90" s="1" customFormat="1" ht="15" customHeight="1">
      <c r="B90" s="312"/>
      <c r="C90" s="289" t="s">
        <v>689</v>
      </c>
      <c r="D90" s="289"/>
      <c r="E90" s="289"/>
      <c r="F90" s="311" t="s">
        <v>670</v>
      </c>
      <c r="G90" s="310"/>
      <c r="H90" s="289" t="s">
        <v>690</v>
      </c>
      <c r="I90" s="289" t="s">
        <v>666</v>
      </c>
      <c r="J90" s="289">
        <v>50</v>
      </c>
      <c r="K90" s="303"/>
    </row>
    <row r="91" s="1" customFormat="1" ht="15" customHeight="1">
      <c r="B91" s="312"/>
      <c r="C91" s="289" t="s">
        <v>691</v>
      </c>
      <c r="D91" s="289"/>
      <c r="E91" s="289"/>
      <c r="F91" s="311" t="s">
        <v>670</v>
      </c>
      <c r="G91" s="310"/>
      <c r="H91" s="289" t="s">
        <v>691</v>
      </c>
      <c r="I91" s="289" t="s">
        <v>666</v>
      </c>
      <c r="J91" s="289">
        <v>50</v>
      </c>
      <c r="K91" s="303"/>
    </row>
    <row r="92" s="1" customFormat="1" ht="15" customHeight="1">
      <c r="B92" s="312"/>
      <c r="C92" s="289" t="s">
        <v>692</v>
      </c>
      <c r="D92" s="289"/>
      <c r="E92" s="289"/>
      <c r="F92" s="311" t="s">
        <v>670</v>
      </c>
      <c r="G92" s="310"/>
      <c r="H92" s="289" t="s">
        <v>693</v>
      </c>
      <c r="I92" s="289" t="s">
        <v>666</v>
      </c>
      <c r="J92" s="289">
        <v>255</v>
      </c>
      <c r="K92" s="303"/>
    </row>
    <row r="93" s="1" customFormat="1" ht="15" customHeight="1">
      <c r="B93" s="312"/>
      <c r="C93" s="289" t="s">
        <v>694</v>
      </c>
      <c r="D93" s="289"/>
      <c r="E93" s="289"/>
      <c r="F93" s="311" t="s">
        <v>664</v>
      </c>
      <c r="G93" s="310"/>
      <c r="H93" s="289" t="s">
        <v>695</v>
      </c>
      <c r="I93" s="289" t="s">
        <v>696</v>
      </c>
      <c r="J93" s="289"/>
      <c r="K93" s="303"/>
    </row>
    <row r="94" s="1" customFormat="1" ht="15" customHeight="1">
      <c r="B94" s="312"/>
      <c r="C94" s="289" t="s">
        <v>697</v>
      </c>
      <c r="D94" s="289"/>
      <c r="E94" s="289"/>
      <c r="F94" s="311" t="s">
        <v>664</v>
      </c>
      <c r="G94" s="310"/>
      <c r="H94" s="289" t="s">
        <v>698</v>
      </c>
      <c r="I94" s="289" t="s">
        <v>699</v>
      </c>
      <c r="J94" s="289"/>
      <c r="K94" s="303"/>
    </row>
    <row r="95" s="1" customFormat="1" ht="15" customHeight="1">
      <c r="B95" s="312"/>
      <c r="C95" s="289" t="s">
        <v>700</v>
      </c>
      <c r="D95" s="289"/>
      <c r="E95" s="289"/>
      <c r="F95" s="311" t="s">
        <v>664</v>
      </c>
      <c r="G95" s="310"/>
      <c r="H95" s="289" t="s">
        <v>700</v>
      </c>
      <c r="I95" s="289" t="s">
        <v>699</v>
      </c>
      <c r="J95" s="289"/>
      <c r="K95" s="303"/>
    </row>
    <row r="96" s="1" customFormat="1" ht="15" customHeight="1">
      <c r="B96" s="312"/>
      <c r="C96" s="289" t="s">
        <v>43</v>
      </c>
      <c r="D96" s="289"/>
      <c r="E96" s="289"/>
      <c r="F96" s="311" t="s">
        <v>664</v>
      </c>
      <c r="G96" s="310"/>
      <c r="H96" s="289" t="s">
        <v>701</v>
      </c>
      <c r="I96" s="289" t="s">
        <v>699</v>
      </c>
      <c r="J96" s="289"/>
      <c r="K96" s="303"/>
    </row>
    <row r="97" s="1" customFormat="1" ht="15" customHeight="1">
      <c r="B97" s="312"/>
      <c r="C97" s="289" t="s">
        <v>53</v>
      </c>
      <c r="D97" s="289"/>
      <c r="E97" s="289"/>
      <c r="F97" s="311" t="s">
        <v>664</v>
      </c>
      <c r="G97" s="310"/>
      <c r="H97" s="289" t="s">
        <v>702</v>
      </c>
      <c r="I97" s="289" t="s">
        <v>699</v>
      </c>
      <c r="J97" s="289"/>
      <c r="K97" s="303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703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658</v>
      </c>
      <c r="D103" s="304"/>
      <c r="E103" s="304"/>
      <c r="F103" s="304" t="s">
        <v>659</v>
      </c>
      <c r="G103" s="305"/>
      <c r="H103" s="304" t="s">
        <v>59</v>
      </c>
      <c r="I103" s="304" t="s">
        <v>62</v>
      </c>
      <c r="J103" s="304" t="s">
        <v>660</v>
      </c>
      <c r="K103" s="303"/>
    </row>
    <row r="104" s="1" customFormat="1" ht="17.25" customHeight="1">
      <c r="B104" s="301"/>
      <c r="C104" s="306" t="s">
        <v>661</v>
      </c>
      <c r="D104" s="306"/>
      <c r="E104" s="306"/>
      <c r="F104" s="307" t="s">
        <v>662</v>
      </c>
      <c r="G104" s="308"/>
      <c r="H104" s="306"/>
      <c r="I104" s="306"/>
      <c r="J104" s="306" t="s">
        <v>663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0"/>
      <c r="H105" s="304"/>
      <c r="I105" s="304"/>
      <c r="J105" s="304"/>
      <c r="K105" s="303"/>
    </row>
    <row r="106" s="1" customFormat="1" ht="15" customHeight="1">
      <c r="B106" s="301"/>
      <c r="C106" s="289" t="s">
        <v>58</v>
      </c>
      <c r="D106" s="309"/>
      <c r="E106" s="309"/>
      <c r="F106" s="311" t="s">
        <v>664</v>
      </c>
      <c r="G106" s="320"/>
      <c r="H106" s="289" t="s">
        <v>704</v>
      </c>
      <c r="I106" s="289" t="s">
        <v>666</v>
      </c>
      <c r="J106" s="289">
        <v>20</v>
      </c>
      <c r="K106" s="303"/>
    </row>
    <row r="107" s="1" customFormat="1" ht="15" customHeight="1">
      <c r="B107" s="301"/>
      <c r="C107" s="289" t="s">
        <v>667</v>
      </c>
      <c r="D107" s="289"/>
      <c r="E107" s="289"/>
      <c r="F107" s="311" t="s">
        <v>664</v>
      </c>
      <c r="G107" s="289"/>
      <c r="H107" s="289" t="s">
        <v>704</v>
      </c>
      <c r="I107" s="289" t="s">
        <v>666</v>
      </c>
      <c r="J107" s="289">
        <v>120</v>
      </c>
      <c r="K107" s="303"/>
    </row>
    <row r="108" s="1" customFormat="1" ht="15" customHeight="1">
      <c r="B108" s="312"/>
      <c r="C108" s="289" t="s">
        <v>669</v>
      </c>
      <c r="D108" s="289"/>
      <c r="E108" s="289"/>
      <c r="F108" s="311" t="s">
        <v>670</v>
      </c>
      <c r="G108" s="289"/>
      <c r="H108" s="289" t="s">
        <v>704</v>
      </c>
      <c r="I108" s="289" t="s">
        <v>666</v>
      </c>
      <c r="J108" s="289">
        <v>50</v>
      </c>
      <c r="K108" s="303"/>
    </row>
    <row r="109" s="1" customFormat="1" ht="15" customHeight="1">
      <c r="B109" s="312"/>
      <c r="C109" s="289" t="s">
        <v>672</v>
      </c>
      <c r="D109" s="289"/>
      <c r="E109" s="289"/>
      <c r="F109" s="311" t="s">
        <v>664</v>
      </c>
      <c r="G109" s="289"/>
      <c r="H109" s="289" t="s">
        <v>704</v>
      </c>
      <c r="I109" s="289" t="s">
        <v>674</v>
      </c>
      <c r="J109" s="289"/>
      <c r="K109" s="303"/>
    </row>
    <row r="110" s="1" customFormat="1" ht="15" customHeight="1">
      <c r="B110" s="312"/>
      <c r="C110" s="289" t="s">
        <v>683</v>
      </c>
      <c r="D110" s="289"/>
      <c r="E110" s="289"/>
      <c r="F110" s="311" t="s">
        <v>670</v>
      </c>
      <c r="G110" s="289"/>
      <c r="H110" s="289" t="s">
        <v>704</v>
      </c>
      <c r="I110" s="289" t="s">
        <v>666</v>
      </c>
      <c r="J110" s="289">
        <v>50</v>
      </c>
      <c r="K110" s="303"/>
    </row>
    <row r="111" s="1" customFormat="1" ht="15" customHeight="1">
      <c r="B111" s="312"/>
      <c r="C111" s="289" t="s">
        <v>691</v>
      </c>
      <c r="D111" s="289"/>
      <c r="E111" s="289"/>
      <c r="F111" s="311" t="s">
        <v>670</v>
      </c>
      <c r="G111" s="289"/>
      <c r="H111" s="289" t="s">
        <v>704</v>
      </c>
      <c r="I111" s="289" t="s">
        <v>666</v>
      </c>
      <c r="J111" s="289">
        <v>50</v>
      </c>
      <c r="K111" s="303"/>
    </row>
    <row r="112" s="1" customFormat="1" ht="15" customHeight="1">
      <c r="B112" s="312"/>
      <c r="C112" s="289" t="s">
        <v>689</v>
      </c>
      <c r="D112" s="289"/>
      <c r="E112" s="289"/>
      <c r="F112" s="311" t="s">
        <v>670</v>
      </c>
      <c r="G112" s="289"/>
      <c r="H112" s="289" t="s">
        <v>704</v>
      </c>
      <c r="I112" s="289" t="s">
        <v>666</v>
      </c>
      <c r="J112" s="289">
        <v>50</v>
      </c>
      <c r="K112" s="303"/>
    </row>
    <row r="113" s="1" customFormat="1" ht="15" customHeight="1">
      <c r="B113" s="312"/>
      <c r="C113" s="289" t="s">
        <v>58</v>
      </c>
      <c r="D113" s="289"/>
      <c r="E113" s="289"/>
      <c r="F113" s="311" t="s">
        <v>664</v>
      </c>
      <c r="G113" s="289"/>
      <c r="H113" s="289" t="s">
        <v>705</v>
      </c>
      <c r="I113" s="289" t="s">
        <v>666</v>
      </c>
      <c r="J113" s="289">
        <v>20</v>
      </c>
      <c r="K113" s="303"/>
    </row>
    <row r="114" s="1" customFormat="1" ht="15" customHeight="1">
      <c r="B114" s="312"/>
      <c r="C114" s="289" t="s">
        <v>706</v>
      </c>
      <c r="D114" s="289"/>
      <c r="E114" s="289"/>
      <c r="F114" s="311" t="s">
        <v>664</v>
      </c>
      <c r="G114" s="289"/>
      <c r="H114" s="289" t="s">
        <v>707</v>
      </c>
      <c r="I114" s="289" t="s">
        <v>666</v>
      </c>
      <c r="J114" s="289">
        <v>120</v>
      </c>
      <c r="K114" s="303"/>
    </row>
    <row r="115" s="1" customFormat="1" ht="15" customHeight="1">
      <c r="B115" s="312"/>
      <c r="C115" s="289" t="s">
        <v>43</v>
      </c>
      <c r="D115" s="289"/>
      <c r="E115" s="289"/>
      <c r="F115" s="311" t="s">
        <v>664</v>
      </c>
      <c r="G115" s="289"/>
      <c r="H115" s="289" t="s">
        <v>708</v>
      </c>
      <c r="I115" s="289" t="s">
        <v>699</v>
      </c>
      <c r="J115" s="289"/>
      <c r="K115" s="303"/>
    </row>
    <row r="116" s="1" customFormat="1" ht="15" customHeight="1">
      <c r="B116" s="312"/>
      <c r="C116" s="289" t="s">
        <v>53</v>
      </c>
      <c r="D116" s="289"/>
      <c r="E116" s="289"/>
      <c r="F116" s="311" t="s">
        <v>664</v>
      </c>
      <c r="G116" s="289"/>
      <c r="H116" s="289" t="s">
        <v>709</v>
      </c>
      <c r="I116" s="289" t="s">
        <v>699</v>
      </c>
      <c r="J116" s="289"/>
      <c r="K116" s="303"/>
    </row>
    <row r="117" s="1" customFormat="1" ht="15" customHeight="1">
      <c r="B117" s="312"/>
      <c r="C117" s="289" t="s">
        <v>62</v>
      </c>
      <c r="D117" s="289"/>
      <c r="E117" s="289"/>
      <c r="F117" s="311" t="s">
        <v>664</v>
      </c>
      <c r="G117" s="289"/>
      <c r="H117" s="289" t="s">
        <v>710</v>
      </c>
      <c r="I117" s="289" t="s">
        <v>711</v>
      </c>
      <c r="J117" s="289"/>
      <c r="K117" s="303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286"/>
      <c r="D119" s="286"/>
      <c r="E119" s="286"/>
      <c r="F119" s="323"/>
      <c r="G119" s="286"/>
      <c r="H119" s="286"/>
      <c r="I119" s="286"/>
      <c r="J119" s="286"/>
      <c r="K119" s="322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80" t="s">
        <v>712</v>
      </c>
      <c r="D122" s="280"/>
      <c r="E122" s="280"/>
      <c r="F122" s="280"/>
      <c r="G122" s="280"/>
      <c r="H122" s="280"/>
      <c r="I122" s="280"/>
      <c r="J122" s="280"/>
      <c r="K122" s="328"/>
    </row>
    <row r="123" s="1" customFormat="1" ht="17.25" customHeight="1">
      <c r="B123" s="329"/>
      <c r="C123" s="304" t="s">
        <v>658</v>
      </c>
      <c r="D123" s="304"/>
      <c r="E123" s="304"/>
      <c r="F123" s="304" t="s">
        <v>659</v>
      </c>
      <c r="G123" s="305"/>
      <c r="H123" s="304" t="s">
        <v>59</v>
      </c>
      <c r="I123" s="304" t="s">
        <v>62</v>
      </c>
      <c r="J123" s="304" t="s">
        <v>660</v>
      </c>
      <c r="K123" s="330"/>
    </row>
    <row r="124" s="1" customFormat="1" ht="17.25" customHeight="1">
      <c r="B124" s="329"/>
      <c r="C124" s="306" t="s">
        <v>661</v>
      </c>
      <c r="D124" s="306"/>
      <c r="E124" s="306"/>
      <c r="F124" s="307" t="s">
        <v>662</v>
      </c>
      <c r="G124" s="308"/>
      <c r="H124" s="306"/>
      <c r="I124" s="306"/>
      <c r="J124" s="306" t="s">
        <v>663</v>
      </c>
      <c r="K124" s="330"/>
    </row>
    <row r="125" s="1" customFormat="1" ht="5.25" customHeight="1">
      <c r="B125" s="331"/>
      <c r="C125" s="309"/>
      <c r="D125" s="309"/>
      <c r="E125" s="309"/>
      <c r="F125" s="309"/>
      <c r="G125" s="289"/>
      <c r="H125" s="309"/>
      <c r="I125" s="309"/>
      <c r="J125" s="309"/>
      <c r="K125" s="332"/>
    </row>
    <row r="126" s="1" customFormat="1" ht="15" customHeight="1">
      <c r="B126" s="331"/>
      <c r="C126" s="289" t="s">
        <v>667</v>
      </c>
      <c r="D126" s="309"/>
      <c r="E126" s="309"/>
      <c r="F126" s="311" t="s">
        <v>664</v>
      </c>
      <c r="G126" s="289"/>
      <c r="H126" s="289" t="s">
        <v>704</v>
      </c>
      <c r="I126" s="289" t="s">
        <v>666</v>
      </c>
      <c r="J126" s="289">
        <v>120</v>
      </c>
      <c r="K126" s="333"/>
    </row>
    <row r="127" s="1" customFormat="1" ht="15" customHeight="1">
      <c r="B127" s="331"/>
      <c r="C127" s="289" t="s">
        <v>713</v>
      </c>
      <c r="D127" s="289"/>
      <c r="E127" s="289"/>
      <c r="F127" s="311" t="s">
        <v>664</v>
      </c>
      <c r="G127" s="289"/>
      <c r="H127" s="289" t="s">
        <v>714</v>
      </c>
      <c r="I127" s="289" t="s">
        <v>666</v>
      </c>
      <c r="J127" s="289" t="s">
        <v>715</v>
      </c>
      <c r="K127" s="333"/>
    </row>
    <row r="128" s="1" customFormat="1" ht="15" customHeight="1">
      <c r="B128" s="331"/>
      <c r="C128" s="289" t="s">
        <v>612</v>
      </c>
      <c r="D128" s="289"/>
      <c r="E128" s="289"/>
      <c r="F128" s="311" t="s">
        <v>664</v>
      </c>
      <c r="G128" s="289"/>
      <c r="H128" s="289" t="s">
        <v>716</v>
      </c>
      <c r="I128" s="289" t="s">
        <v>666</v>
      </c>
      <c r="J128" s="289" t="s">
        <v>715</v>
      </c>
      <c r="K128" s="333"/>
    </row>
    <row r="129" s="1" customFormat="1" ht="15" customHeight="1">
      <c r="B129" s="331"/>
      <c r="C129" s="289" t="s">
        <v>675</v>
      </c>
      <c r="D129" s="289"/>
      <c r="E129" s="289"/>
      <c r="F129" s="311" t="s">
        <v>670</v>
      </c>
      <c r="G129" s="289"/>
      <c r="H129" s="289" t="s">
        <v>676</v>
      </c>
      <c r="I129" s="289" t="s">
        <v>666</v>
      </c>
      <c r="J129" s="289">
        <v>15</v>
      </c>
      <c r="K129" s="333"/>
    </row>
    <row r="130" s="1" customFormat="1" ht="15" customHeight="1">
      <c r="B130" s="331"/>
      <c r="C130" s="313" t="s">
        <v>677</v>
      </c>
      <c r="D130" s="313"/>
      <c r="E130" s="313"/>
      <c r="F130" s="314" t="s">
        <v>670</v>
      </c>
      <c r="G130" s="313"/>
      <c r="H130" s="313" t="s">
        <v>678</v>
      </c>
      <c r="I130" s="313" t="s">
        <v>666</v>
      </c>
      <c r="J130" s="313">
        <v>15</v>
      </c>
      <c r="K130" s="333"/>
    </row>
    <row r="131" s="1" customFormat="1" ht="15" customHeight="1">
      <c r="B131" s="331"/>
      <c r="C131" s="313" t="s">
        <v>679</v>
      </c>
      <c r="D131" s="313"/>
      <c r="E131" s="313"/>
      <c r="F131" s="314" t="s">
        <v>670</v>
      </c>
      <c r="G131" s="313"/>
      <c r="H131" s="313" t="s">
        <v>680</v>
      </c>
      <c r="I131" s="313" t="s">
        <v>666</v>
      </c>
      <c r="J131" s="313">
        <v>20</v>
      </c>
      <c r="K131" s="333"/>
    </row>
    <row r="132" s="1" customFormat="1" ht="15" customHeight="1">
      <c r="B132" s="331"/>
      <c r="C132" s="313" t="s">
        <v>681</v>
      </c>
      <c r="D132" s="313"/>
      <c r="E132" s="313"/>
      <c r="F132" s="314" t="s">
        <v>670</v>
      </c>
      <c r="G132" s="313"/>
      <c r="H132" s="313" t="s">
        <v>682</v>
      </c>
      <c r="I132" s="313" t="s">
        <v>666</v>
      </c>
      <c r="J132" s="313">
        <v>20</v>
      </c>
      <c r="K132" s="333"/>
    </row>
    <row r="133" s="1" customFormat="1" ht="15" customHeight="1">
      <c r="B133" s="331"/>
      <c r="C133" s="289" t="s">
        <v>669</v>
      </c>
      <c r="D133" s="289"/>
      <c r="E133" s="289"/>
      <c r="F133" s="311" t="s">
        <v>670</v>
      </c>
      <c r="G133" s="289"/>
      <c r="H133" s="289" t="s">
        <v>704</v>
      </c>
      <c r="I133" s="289" t="s">
        <v>666</v>
      </c>
      <c r="J133" s="289">
        <v>50</v>
      </c>
      <c r="K133" s="333"/>
    </row>
    <row r="134" s="1" customFormat="1" ht="15" customHeight="1">
      <c r="B134" s="331"/>
      <c r="C134" s="289" t="s">
        <v>683</v>
      </c>
      <c r="D134" s="289"/>
      <c r="E134" s="289"/>
      <c r="F134" s="311" t="s">
        <v>670</v>
      </c>
      <c r="G134" s="289"/>
      <c r="H134" s="289" t="s">
        <v>704</v>
      </c>
      <c r="I134" s="289" t="s">
        <v>666</v>
      </c>
      <c r="J134" s="289">
        <v>50</v>
      </c>
      <c r="K134" s="333"/>
    </row>
    <row r="135" s="1" customFormat="1" ht="15" customHeight="1">
      <c r="B135" s="331"/>
      <c r="C135" s="289" t="s">
        <v>689</v>
      </c>
      <c r="D135" s="289"/>
      <c r="E135" s="289"/>
      <c r="F135" s="311" t="s">
        <v>670</v>
      </c>
      <c r="G135" s="289"/>
      <c r="H135" s="289" t="s">
        <v>704</v>
      </c>
      <c r="I135" s="289" t="s">
        <v>666</v>
      </c>
      <c r="J135" s="289">
        <v>50</v>
      </c>
      <c r="K135" s="333"/>
    </row>
    <row r="136" s="1" customFormat="1" ht="15" customHeight="1">
      <c r="B136" s="331"/>
      <c r="C136" s="289" t="s">
        <v>691</v>
      </c>
      <c r="D136" s="289"/>
      <c r="E136" s="289"/>
      <c r="F136" s="311" t="s">
        <v>670</v>
      </c>
      <c r="G136" s="289"/>
      <c r="H136" s="289" t="s">
        <v>704</v>
      </c>
      <c r="I136" s="289" t="s">
        <v>666</v>
      </c>
      <c r="J136" s="289">
        <v>50</v>
      </c>
      <c r="K136" s="333"/>
    </row>
    <row r="137" s="1" customFormat="1" ht="15" customHeight="1">
      <c r="B137" s="331"/>
      <c r="C137" s="289" t="s">
        <v>692</v>
      </c>
      <c r="D137" s="289"/>
      <c r="E137" s="289"/>
      <c r="F137" s="311" t="s">
        <v>670</v>
      </c>
      <c r="G137" s="289"/>
      <c r="H137" s="289" t="s">
        <v>717</v>
      </c>
      <c r="I137" s="289" t="s">
        <v>666</v>
      </c>
      <c r="J137" s="289">
        <v>255</v>
      </c>
      <c r="K137" s="333"/>
    </row>
    <row r="138" s="1" customFormat="1" ht="15" customHeight="1">
      <c r="B138" s="331"/>
      <c r="C138" s="289" t="s">
        <v>694</v>
      </c>
      <c r="D138" s="289"/>
      <c r="E138" s="289"/>
      <c r="F138" s="311" t="s">
        <v>664</v>
      </c>
      <c r="G138" s="289"/>
      <c r="H138" s="289" t="s">
        <v>718</v>
      </c>
      <c r="I138" s="289" t="s">
        <v>696</v>
      </c>
      <c r="J138" s="289"/>
      <c r="K138" s="333"/>
    </row>
    <row r="139" s="1" customFormat="1" ht="15" customHeight="1">
      <c r="B139" s="331"/>
      <c r="C139" s="289" t="s">
        <v>697</v>
      </c>
      <c r="D139" s="289"/>
      <c r="E139" s="289"/>
      <c r="F139" s="311" t="s">
        <v>664</v>
      </c>
      <c r="G139" s="289"/>
      <c r="H139" s="289" t="s">
        <v>719</v>
      </c>
      <c r="I139" s="289" t="s">
        <v>699</v>
      </c>
      <c r="J139" s="289"/>
      <c r="K139" s="333"/>
    </row>
    <row r="140" s="1" customFormat="1" ht="15" customHeight="1">
      <c r="B140" s="331"/>
      <c r="C140" s="289" t="s">
        <v>700</v>
      </c>
      <c r="D140" s="289"/>
      <c r="E140" s="289"/>
      <c r="F140" s="311" t="s">
        <v>664</v>
      </c>
      <c r="G140" s="289"/>
      <c r="H140" s="289" t="s">
        <v>700</v>
      </c>
      <c r="I140" s="289" t="s">
        <v>699</v>
      </c>
      <c r="J140" s="289"/>
      <c r="K140" s="333"/>
    </row>
    <row r="141" s="1" customFormat="1" ht="15" customHeight="1">
      <c r="B141" s="331"/>
      <c r="C141" s="289" t="s">
        <v>43</v>
      </c>
      <c r="D141" s="289"/>
      <c r="E141" s="289"/>
      <c r="F141" s="311" t="s">
        <v>664</v>
      </c>
      <c r="G141" s="289"/>
      <c r="H141" s="289" t="s">
        <v>720</v>
      </c>
      <c r="I141" s="289" t="s">
        <v>699</v>
      </c>
      <c r="J141" s="289"/>
      <c r="K141" s="333"/>
    </row>
    <row r="142" s="1" customFormat="1" ht="15" customHeight="1">
      <c r="B142" s="331"/>
      <c r="C142" s="289" t="s">
        <v>721</v>
      </c>
      <c r="D142" s="289"/>
      <c r="E142" s="289"/>
      <c r="F142" s="311" t="s">
        <v>664</v>
      </c>
      <c r="G142" s="289"/>
      <c r="H142" s="289" t="s">
        <v>722</v>
      </c>
      <c r="I142" s="289" t="s">
        <v>699</v>
      </c>
      <c r="J142" s="289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286"/>
      <c r="C144" s="286"/>
      <c r="D144" s="286"/>
      <c r="E144" s="286"/>
      <c r="F144" s="323"/>
      <c r="G144" s="286"/>
      <c r="H144" s="286"/>
      <c r="I144" s="286"/>
      <c r="J144" s="286"/>
      <c r="K144" s="286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723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658</v>
      </c>
      <c r="D148" s="304"/>
      <c r="E148" s="304"/>
      <c r="F148" s="304" t="s">
        <v>659</v>
      </c>
      <c r="G148" s="305"/>
      <c r="H148" s="304" t="s">
        <v>59</v>
      </c>
      <c r="I148" s="304" t="s">
        <v>62</v>
      </c>
      <c r="J148" s="304" t="s">
        <v>660</v>
      </c>
      <c r="K148" s="303"/>
    </row>
    <row r="149" s="1" customFormat="1" ht="17.25" customHeight="1">
      <c r="B149" s="301"/>
      <c r="C149" s="306" t="s">
        <v>661</v>
      </c>
      <c r="D149" s="306"/>
      <c r="E149" s="306"/>
      <c r="F149" s="307" t="s">
        <v>662</v>
      </c>
      <c r="G149" s="308"/>
      <c r="H149" s="306"/>
      <c r="I149" s="306"/>
      <c r="J149" s="306" t="s">
        <v>663</v>
      </c>
      <c r="K149" s="303"/>
    </row>
    <row r="150" s="1" customFormat="1" ht="5.25" customHeight="1">
      <c r="B150" s="312"/>
      <c r="C150" s="309"/>
      <c r="D150" s="309"/>
      <c r="E150" s="309"/>
      <c r="F150" s="309"/>
      <c r="G150" s="310"/>
      <c r="H150" s="309"/>
      <c r="I150" s="309"/>
      <c r="J150" s="309"/>
      <c r="K150" s="333"/>
    </row>
    <row r="151" s="1" customFormat="1" ht="15" customHeight="1">
      <c r="B151" s="312"/>
      <c r="C151" s="337" t="s">
        <v>667</v>
      </c>
      <c r="D151" s="289"/>
      <c r="E151" s="289"/>
      <c r="F151" s="338" t="s">
        <v>664</v>
      </c>
      <c r="G151" s="289"/>
      <c r="H151" s="337" t="s">
        <v>704</v>
      </c>
      <c r="I151" s="337" t="s">
        <v>666</v>
      </c>
      <c r="J151" s="337">
        <v>120</v>
      </c>
      <c r="K151" s="333"/>
    </row>
    <row r="152" s="1" customFormat="1" ht="15" customHeight="1">
      <c r="B152" s="312"/>
      <c r="C152" s="337" t="s">
        <v>713</v>
      </c>
      <c r="D152" s="289"/>
      <c r="E152" s="289"/>
      <c r="F152" s="338" t="s">
        <v>664</v>
      </c>
      <c r="G152" s="289"/>
      <c r="H152" s="337" t="s">
        <v>724</v>
      </c>
      <c r="I152" s="337" t="s">
        <v>666</v>
      </c>
      <c r="J152" s="337" t="s">
        <v>715</v>
      </c>
      <c r="K152" s="333"/>
    </row>
    <row r="153" s="1" customFormat="1" ht="15" customHeight="1">
      <c r="B153" s="312"/>
      <c r="C153" s="337" t="s">
        <v>612</v>
      </c>
      <c r="D153" s="289"/>
      <c r="E153" s="289"/>
      <c r="F153" s="338" t="s">
        <v>664</v>
      </c>
      <c r="G153" s="289"/>
      <c r="H153" s="337" t="s">
        <v>725</v>
      </c>
      <c r="I153" s="337" t="s">
        <v>666</v>
      </c>
      <c r="J153" s="337" t="s">
        <v>715</v>
      </c>
      <c r="K153" s="333"/>
    </row>
    <row r="154" s="1" customFormat="1" ht="15" customHeight="1">
      <c r="B154" s="312"/>
      <c r="C154" s="337" t="s">
        <v>669</v>
      </c>
      <c r="D154" s="289"/>
      <c r="E154" s="289"/>
      <c r="F154" s="338" t="s">
        <v>670</v>
      </c>
      <c r="G154" s="289"/>
      <c r="H154" s="337" t="s">
        <v>704</v>
      </c>
      <c r="I154" s="337" t="s">
        <v>666</v>
      </c>
      <c r="J154" s="337">
        <v>50</v>
      </c>
      <c r="K154" s="333"/>
    </row>
    <row r="155" s="1" customFormat="1" ht="15" customHeight="1">
      <c r="B155" s="312"/>
      <c r="C155" s="337" t="s">
        <v>672</v>
      </c>
      <c r="D155" s="289"/>
      <c r="E155" s="289"/>
      <c r="F155" s="338" t="s">
        <v>664</v>
      </c>
      <c r="G155" s="289"/>
      <c r="H155" s="337" t="s">
        <v>704</v>
      </c>
      <c r="I155" s="337" t="s">
        <v>674</v>
      </c>
      <c r="J155" s="337"/>
      <c r="K155" s="333"/>
    </row>
    <row r="156" s="1" customFormat="1" ht="15" customHeight="1">
      <c r="B156" s="312"/>
      <c r="C156" s="337" t="s">
        <v>683</v>
      </c>
      <c r="D156" s="289"/>
      <c r="E156" s="289"/>
      <c r="F156" s="338" t="s">
        <v>670</v>
      </c>
      <c r="G156" s="289"/>
      <c r="H156" s="337" t="s">
        <v>704</v>
      </c>
      <c r="I156" s="337" t="s">
        <v>666</v>
      </c>
      <c r="J156" s="337">
        <v>50</v>
      </c>
      <c r="K156" s="333"/>
    </row>
    <row r="157" s="1" customFormat="1" ht="15" customHeight="1">
      <c r="B157" s="312"/>
      <c r="C157" s="337" t="s">
        <v>691</v>
      </c>
      <c r="D157" s="289"/>
      <c r="E157" s="289"/>
      <c r="F157" s="338" t="s">
        <v>670</v>
      </c>
      <c r="G157" s="289"/>
      <c r="H157" s="337" t="s">
        <v>704</v>
      </c>
      <c r="I157" s="337" t="s">
        <v>666</v>
      </c>
      <c r="J157" s="337">
        <v>50</v>
      </c>
      <c r="K157" s="333"/>
    </row>
    <row r="158" s="1" customFormat="1" ht="15" customHeight="1">
      <c r="B158" s="312"/>
      <c r="C158" s="337" t="s">
        <v>689</v>
      </c>
      <c r="D158" s="289"/>
      <c r="E158" s="289"/>
      <c r="F158" s="338" t="s">
        <v>670</v>
      </c>
      <c r="G158" s="289"/>
      <c r="H158" s="337" t="s">
        <v>704</v>
      </c>
      <c r="I158" s="337" t="s">
        <v>666</v>
      </c>
      <c r="J158" s="337">
        <v>50</v>
      </c>
      <c r="K158" s="333"/>
    </row>
    <row r="159" s="1" customFormat="1" ht="15" customHeight="1">
      <c r="B159" s="312"/>
      <c r="C159" s="337" t="s">
        <v>87</v>
      </c>
      <c r="D159" s="289"/>
      <c r="E159" s="289"/>
      <c r="F159" s="338" t="s">
        <v>664</v>
      </c>
      <c r="G159" s="289"/>
      <c r="H159" s="337" t="s">
        <v>726</v>
      </c>
      <c r="I159" s="337" t="s">
        <v>666</v>
      </c>
      <c r="J159" s="337" t="s">
        <v>727</v>
      </c>
      <c r="K159" s="333"/>
    </row>
    <row r="160" s="1" customFormat="1" ht="15" customHeight="1">
      <c r="B160" s="312"/>
      <c r="C160" s="337" t="s">
        <v>728</v>
      </c>
      <c r="D160" s="289"/>
      <c r="E160" s="289"/>
      <c r="F160" s="338" t="s">
        <v>664</v>
      </c>
      <c r="G160" s="289"/>
      <c r="H160" s="337" t="s">
        <v>729</v>
      </c>
      <c r="I160" s="337" t="s">
        <v>699</v>
      </c>
      <c r="J160" s="337"/>
      <c r="K160" s="333"/>
    </row>
    <row r="161" s="1" customFormat="1" ht="15" customHeight="1">
      <c r="B161" s="339"/>
      <c r="C161" s="321"/>
      <c r="D161" s="321"/>
      <c r="E161" s="321"/>
      <c r="F161" s="321"/>
      <c r="G161" s="321"/>
      <c r="H161" s="321"/>
      <c r="I161" s="321"/>
      <c r="J161" s="321"/>
      <c r="K161" s="340"/>
    </row>
    <row r="162" s="1" customFormat="1" ht="18.75" customHeight="1">
      <c r="B162" s="286"/>
      <c r="C162" s="289"/>
      <c r="D162" s="289"/>
      <c r="E162" s="289"/>
      <c r="F162" s="311"/>
      <c r="G162" s="289"/>
      <c r="H162" s="289"/>
      <c r="I162" s="289"/>
      <c r="J162" s="289"/>
      <c r="K162" s="286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730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658</v>
      </c>
      <c r="D166" s="304"/>
      <c r="E166" s="304"/>
      <c r="F166" s="304" t="s">
        <v>659</v>
      </c>
      <c r="G166" s="341"/>
      <c r="H166" s="342" t="s">
        <v>59</v>
      </c>
      <c r="I166" s="342" t="s">
        <v>62</v>
      </c>
      <c r="J166" s="304" t="s">
        <v>660</v>
      </c>
      <c r="K166" s="281"/>
    </row>
    <row r="167" s="1" customFormat="1" ht="17.25" customHeight="1">
      <c r="B167" s="282"/>
      <c r="C167" s="306" t="s">
        <v>661</v>
      </c>
      <c r="D167" s="306"/>
      <c r="E167" s="306"/>
      <c r="F167" s="307" t="s">
        <v>662</v>
      </c>
      <c r="G167" s="343"/>
      <c r="H167" s="344"/>
      <c r="I167" s="344"/>
      <c r="J167" s="306" t="s">
        <v>663</v>
      </c>
      <c r="K167" s="284"/>
    </row>
    <row r="168" s="1" customFormat="1" ht="5.25" customHeight="1">
      <c r="B168" s="312"/>
      <c r="C168" s="309"/>
      <c r="D168" s="309"/>
      <c r="E168" s="309"/>
      <c r="F168" s="309"/>
      <c r="G168" s="310"/>
      <c r="H168" s="309"/>
      <c r="I168" s="309"/>
      <c r="J168" s="309"/>
      <c r="K168" s="333"/>
    </row>
    <row r="169" s="1" customFormat="1" ht="15" customHeight="1">
      <c r="B169" s="312"/>
      <c r="C169" s="289" t="s">
        <v>667</v>
      </c>
      <c r="D169" s="289"/>
      <c r="E169" s="289"/>
      <c r="F169" s="311" t="s">
        <v>664</v>
      </c>
      <c r="G169" s="289"/>
      <c r="H169" s="289" t="s">
        <v>704</v>
      </c>
      <c r="I169" s="289" t="s">
        <v>666</v>
      </c>
      <c r="J169" s="289">
        <v>120</v>
      </c>
      <c r="K169" s="333"/>
    </row>
    <row r="170" s="1" customFormat="1" ht="15" customHeight="1">
      <c r="B170" s="312"/>
      <c r="C170" s="289" t="s">
        <v>713</v>
      </c>
      <c r="D170" s="289"/>
      <c r="E170" s="289"/>
      <c r="F170" s="311" t="s">
        <v>664</v>
      </c>
      <c r="G170" s="289"/>
      <c r="H170" s="289" t="s">
        <v>714</v>
      </c>
      <c r="I170" s="289" t="s">
        <v>666</v>
      </c>
      <c r="J170" s="289" t="s">
        <v>715</v>
      </c>
      <c r="K170" s="333"/>
    </row>
    <row r="171" s="1" customFormat="1" ht="15" customHeight="1">
      <c r="B171" s="312"/>
      <c r="C171" s="289" t="s">
        <v>612</v>
      </c>
      <c r="D171" s="289"/>
      <c r="E171" s="289"/>
      <c r="F171" s="311" t="s">
        <v>664</v>
      </c>
      <c r="G171" s="289"/>
      <c r="H171" s="289" t="s">
        <v>731</v>
      </c>
      <c r="I171" s="289" t="s">
        <v>666</v>
      </c>
      <c r="J171" s="289" t="s">
        <v>715</v>
      </c>
      <c r="K171" s="333"/>
    </row>
    <row r="172" s="1" customFormat="1" ht="15" customHeight="1">
      <c r="B172" s="312"/>
      <c r="C172" s="289" t="s">
        <v>669</v>
      </c>
      <c r="D172" s="289"/>
      <c r="E172" s="289"/>
      <c r="F172" s="311" t="s">
        <v>670</v>
      </c>
      <c r="G172" s="289"/>
      <c r="H172" s="289" t="s">
        <v>731</v>
      </c>
      <c r="I172" s="289" t="s">
        <v>666</v>
      </c>
      <c r="J172" s="289">
        <v>50</v>
      </c>
      <c r="K172" s="333"/>
    </row>
    <row r="173" s="1" customFormat="1" ht="15" customHeight="1">
      <c r="B173" s="312"/>
      <c r="C173" s="289" t="s">
        <v>672</v>
      </c>
      <c r="D173" s="289"/>
      <c r="E173" s="289"/>
      <c r="F173" s="311" t="s">
        <v>664</v>
      </c>
      <c r="G173" s="289"/>
      <c r="H173" s="289" t="s">
        <v>731</v>
      </c>
      <c r="I173" s="289" t="s">
        <v>674</v>
      </c>
      <c r="J173" s="289"/>
      <c r="K173" s="333"/>
    </row>
    <row r="174" s="1" customFormat="1" ht="15" customHeight="1">
      <c r="B174" s="312"/>
      <c r="C174" s="289" t="s">
        <v>683</v>
      </c>
      <c r="D174" s="289"/>
      <c r="E174" s="289"/>
      <c r="F174" s="311" t="s">
        <v>670</v>
      </c>
      <c r="G174" s="289"/>
      <c r="H174" s="289" t="s">
        <v>731</v>
      </c>
      <c r="I174" s="289" t="s">
        <v>666</v>
      </c>
      <c r="J174" s="289">
        <v>50</v>
      </c>
      <c r="K174" s="333"/>
    </row>
    <row r="175" s="1" customFormat="1" ht="15" customHeight="1">
      <c r="B175" s="312"/>
      <c r="C175" s="289" t="s">
        <v>691</v>
      </c>
      <c r="D175" s="289"/>
      <c r="E175" s="289"/>
      <c r="F175" s="311" t="s">
        <v>670</v>
      </c>
      <c r="G175" s="289"/>
      <c r="H175" s="289" t="s">
        <v>731</v>
      </c>
      <c r="I175" s="289" t="s">
        <v>666</v>
      </c>
      <c r="J175" s="289">
        <v>50</v>
      </c>
      <c r="K175" s="333"/>
    </row>
    <row r="176" s="1" customFormat="1" ht="15" customHeight="1">
      <c r="B176" s="312"/>
      <c r="C176" s="289" t="s">
        <v>689</v>
      </c>
      <c r="D176" s="289"/>
      <c r="E176" s="289"/>
      <c r="F176" s="311" t="s">
        <v>670</v>
      </c>
      <c r="G176" s="289"/>
      <c r="H176" s="289" t="s">
        <v>731</v>
      </c>
      <c r="I176" s="289" t="s">
        <v>666</v>
      </c>
      <c r="J176" s="289">
        <v>50</v>
      </c>
      <c r="K176" s="333"/>
    </row>
    <row r="177" s="1" customFormat="1" ht="15" customHeight="1">
      <c r="B177" s="312"/>
      <c r="C177" s="289" t="s">
        <v>114</v>
      </c>
      <c r="D177" s="289"/>
      <c r="E177" s="289"/>
      <c r="F177" s="311" t="s">
        <v>664</v>
      </c>
      <c r="G177" s="289"/>
      <c r="H177" s="289" t="s">
        <v>732</v>
      </c>
      <c r="I177" s="289" t="s">
        <v>733</v>
      </c>
      <c r="J177" s="289"/>
      <c r="K177" s="333"/>
    </row>
    <row r="178" s="1" customFormat="1" ht="15" customHeight="1">
      <c r="B178" s="312"/>
      <c r="C178" s="289" t="s">
        <v>62</v>
      </c>
      <c r="D178" s="289"/>
      <c r="E178" s="289"/>
      <c r="F178" s="311" t="s">
        <v>664</v>
      </c>
      <c r="G178" s="289"/>
      <c r="H178" s="289" t="s">
        <v>734</v>
      </c>
      <c r="I178" s="289" t="s">
        <v>735</v>
      </c>
      <c r="J178" s="289">
        <v>1</v>
      </c>
      <c r="K178" s="333"/>
    </row>
    <row r="179" s="1" customFormat="1" ht="15" customHeight="1">
      <c r="B179" s="312"/>
      <c r="C179" s="289" t="s">
        <v>58</v>
      </c>
      <c r="D179" s="289"/>
      <c r="E179" s="289"/>
      <c r="F179" s="311" t="s">
        <v>664</v>
      </c>
      <c r="G179" s="289"/>
      <c r="H179" s="289" t="s">
        <v>736</v>
      </c>
      <c r="I179" s="289" t="s">
        <v>666</v>
      </c>
      <c r="J179" s="289">
        <v>20</v>
      </c>
      <c r="K179" s="333"/>
    </row>
    <row r="180" s="1" customFormat="1" ht="15" customHeight="1">
      <c r="B180" s="312"/>
      <c r="C180" s="289" t="s">
        <v>59</v>
      </c>
      <c r="D180" s="289"/>
      <c r="E180" s="289"/>
      <c r="F180" s="311" t="s">
        <v>664</v>
      </c>
      <c r="G180" s="289"/>
      <c r="H180" s="289" t="s">
        <v>737</v>
      </c>
      <c r="I180" s="289" t="s">
        <v>666</v>
      </c>
      <c r="J180" s="289">
        <v>255</v>
      </c>
      <c r="K180" s="333"/>
    </row>
    <row r="181" s="1" customFormat="1" ht="15" customHeight="1">
      <c r="B181" s="312"/>
      <c r="C181" s="289" t="s">
        <v>115</v>
      </c>
      <c r="D181" s="289"/>
      <c r="E181" s="289"/>
      <c r="F181" s="311" t="s">
        <v>664</v>
      </c>
      <c r="G181" s="289"/>
      <c r="H181" s="289" t="s">
        <v>628</v>
      </c>
      <c r="I181" s="289" t="s">
        <v>666</v>
      </c>
      <c r="J181" s="289">
        <v>10</v>
      </c>
      <c r="K181" s="333"/>
    </row>
    <row r="182" s="1" customFormat="1" ht="15" customHeight="1">
      <c r="B182" s="312"/>
      <c r="C182" s="289" t="s">
        <v>116</v>
      </c>
      <c r="D182" s="289"/>
      <c r="E182" s="289"/>
      <c r="F182" s="311" t="s">
        <v>664</v>
      </c>
      <c r="G182" s="289"/>
      <c r="H182" s="289" t="s">
        <v>738</v>
      </c>
      <c r="I182" s="289" t="s">
        <v>699</v>
      </c>
      <c r="J182" s="289"/>
      <c r="K182" s="333"/>
    </row>
    <row r="183" s="1" customFormat="1" ht="15" customHeight="1">
      <c r="B183" s="312"/>
      <c r="C183" s="289" t="s">
        <v>739</v>
      </c>
      <c r="D183" s="289"/>
      <c r="E183" s="289"/>
      <c r="F183" s="311" t="s">
        <v>664</v>
      </c>
      <c r="G183" s="289"/>
      <c r="H183" s="289" t="s">
        <v>740</v>
      </c>
      <c r="I183" s="289" t="s">
        <v>699</v>
      </c>
      <c r="J183" s="289"/>
      <c r="K183" s="333"/>
    </row>
    <row r="184" s="1" customFormat="1" ht="15" customHeight="1">
      <c r="B184" s="312"/>
      <c r="C184" s="289" t="s">
        <v>728</v>
      </c>
      <c r="D184" s="289"/>
      <c r="E184" s="289"/>
      <c r="F184" s="311" t="s">
        <v>664</v>
      </c>
      <c r="G184" s="289"/>
      <c r="H184" s="289" t="s">
        <v>741</v>
      </c>
      <c r="I184" s="289" t="s">
        <v>699</v>
      </c>
      <c r="J184" s="289"/>
      <c r="K184" s="333"/>
    </row>
    <row r="185" s="1" customFormat="1" ht="15" customHeight="1">
      <c r="B185" s="312"/>
      <c r="C185" s="289" t="s">
        <v>118</v>
      </c>
      <c r="D185" s="289"/>
      <c r="E185" s="289"/>
      <c r="F185" s="311" t="s">
        <v>670</v>
      </c>
      <c r="G185" s="289"/>
      <c r="H185" s="289" t="s">
        <v>742</v>
      </c>
      <c r="I185" s="289" t="s">
        <v>666</v>
      </c>
      <c r="J185" s="289">
        <v>50</v>
      </c>
      <c r="K185" s="333"/>
    </row>
    <row r="186" s="1" customFormat="1" ht="15" customHeight="1">
      <c r="B186" s="312"/>
      <c r="C186" s="289" t="s">
        <v>743</v>
      </c>
      <c r="D186" s="289"/>
      <c r="E186" s="289"/>
      <c r="F186" s="311" t="s">
        <v>670</v>
      </c>
      <c r="G186" s="289"/>
      <c r="H186" s="289" t="s">
        <v>744</v>
      </c>
      <c r="I186" s="289" t="s">
        <v>745</v>
      </c>
      <c r="J186" s="289"/>
      <c r="K186" s="333"/>
    </row>
    <row r="187" s="1" customFormat="1" ht="15" customHeight="1">
      <c r="B187" s="312"/>
      <c r="C187" s="289" t="s">
        <v>746</v>
      </c>
      <c r="D187" s="289"/>
      <c r="E187" s="289"/>
      <c r="F187" s="311" t="s">
        <v>670</v>
      </c>
      <c r="G187" s="289"/>
      <c r="H187" s="289" t="s">
        <v>747</v>
      </c>
      <c r="I187" s="289" t="s">
        <v>745</v>
      </c>
      <c r="J187" s="289"/>
      <c r="K187" s="333"/>
    </row>
    <row r="188" s="1" customFormat="1" ht="15" customHeight="1">
      <c r="B188" s="312"/>
      <c r="C188" s="289" t="s">
        <v>748</v>
      </c>
      <c r="D188" s="289"/>
      <c r="E188" s="289"/>
      <c r="F188" s="311" t="s">
        <v>670</v>
      </c>
      <c r="G188" s="289"/>
      <c r="H188" s="289" t="s">
        <v>749</v>
      </c>
      <c r="I188" s="289" t="s">
        <v>745</v>
      </c>
      <c r="J188" s="289"/>
      <c r="K188" s="333"/>
    </row>
    <row r="189" s="1" customFormat="1" ht="15" customHeight="1">
      <c r="B189" s="312"/>
      <c r="C189" s="345" t="s">
        <v>750</v>
      </c>
      <c r="D189" s="289"/>
      <c r="E189" s="289"/>
      <c r="F189" s="311" t="s">
        <v>670</v>
      </c>
      <c r="G189" s="289"/>
      <c r="H189" s="289" t="s">
        <v>751</v>
      </c>
      <c r="I189" s="289" t="s">
        <v>752</v>
      </c>
      <c r="J189" s="346" t="s">
        <v>753</v>
      </c>
      <c r="K189" s="333"/>
    </row>
    <row r="190" s="1" customFormat="1" ht="15" customHeight="1">
      <c r="B190" s="312"/>
      <c r="C190" s="296" t="s">
        <v>47</v>
      </c>
      <c r="D190" s="289"/>
      <c r="E190" s="289"/>
      <c r="F190" s="311" t="s">
        <v>664</v>
      </c>
      <c r="G190" s="289"/>
      <c r="H190" s="286" t="s">
        <v>754</v>
      </c>
      <c r="I190" s="289" t="s">
        <v>755</v>
      </c>
      <c r="J190" s="289"/>
      <c r="K190" s="333"/>
    </row>
    <row r="191" s="1" customFormat="1" ht="15" customHeight="1">
      <c r="B191" s="312"/>
      <c r="C191" s="296" t="s">
        <v>756</v>
      </c>
      <c r="D191" s="289"/>
      <c r="E191" s="289"/>
      <c r="F191" s="311" t="s">
        <v>664</v>
      </c>
      <c r="G191" s="289"/>
      <c r="H191" s="289" t="s">
        <v>757</v>
      </c>
      <c r="I191" s="289" t="s">
        <v>699</v>
      </c>
      <c r="J191" s="289"/>
      <c r="K191" s="333"/>
    </row>
    <row r="192" s="1" customFormat="1" ht="15" customHeight="1">
      <c r="B192" s="312"/>
      <c r="C192" s="296" t="s">
        <v>758</v>
      </c>
      <c r="D192" s="289"/>
      <c r="E192" s="289"/>
      <c r="F192" s="311" t="s">
        <v>664</v>
      </c>
      <c r="G192" s="289"/>
      <c r="H192" s="289" t="s">
        <v>759</v>
      </c>
      <c r="I192" s="289" t="s">
        <v>699</v>
      </c>
      <c r="J192" s="289"/>
      <c r="K192" s="333"/>
    </row>
    <row r="193" s="1" customFormat="1" ht="15" customHeight="1">
      <c r="B193" s="312"/>
      <c r="C193" s="296" t="s">
        <v>760</v>
      </c>
      <c r="D193" s="289"/>
      <c r="E193" s="289"/>
      <c r="F193" s="311" t="s">
        <v>670</v>
      </c>
      <c r="G193" s="289"/>
      <c r="H193" s="289" t="s">
        <v>761</v>
      </c>
      <c r="I193" s="289" t="s">
        <v>699</v>
      </c>
      <c r="J193" s="289"/>
      <c r="K193" s="333"/>
    </row>
    <row r="194" s="1" customFormat="1" ht="15" customHeight="1">
      <c r="B194" s="339"/>
      <c r="C194" s="347"/>
      <c r="D194" s="321"/>
      <c r="E194" s="321"/>
      <c r="F194" s="321"/>
      <c r="G194" s="321"/>
      <c r="H194" s="321"/>
      <c r="I194" s="321"/>
      <c r="J194" s="321"/>
      <c r="K194" s="340"/>
    </row>
    <row r="195" s="1" customFormat="1" ht="18.75" customHeight="1">
      <c r="B195" s="286"/>
      <c r="C195" s="289"/>
      <c r="D195" s="289"/>
      <c r="E195" s="289"/>
      <c r="F195" s="311"/>
      <c r="G195" s="289"/>
      <c r="H195" s="289"/>
      <c r="I195" s="289"/>
      <c r="J195" s="289"/>
      <c r="K195" s="286"/>
    </row>
    <row r="196" s="1" customFormat="1" ht="18.75" customHeight="1">
      <c r="B196" s="286"/>
      <c r="C196" s="289"/>
      <c r="D196" s="289"/>
      <c r="E196" s="289"/>
      <c r="F196" s="311"/>
      <c r="G196" s="289"/>
      <c r="H196" s="289"/>
      <c r="I196" s="289"/>
      <c r="J196" s="289"/>
      <c r="K196" s="286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762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48" t="s">
        <v>763</v>
      </c>
      <c r="D200" s="348"/>
      <c r="E200" s="348"/>
      <c r="F200" s="348" t="s">
        <v>764</v>
      </c>
      <c r="G200" s="349"/>
      <c r="H200" s="348" t="s">
        <v>765</v>
      </c>
      <c r="I200" s="348"/>
      <c r="J200" s="348"/>
      <c r="K200" s="281"/>
    </row>
    <row r="201" s="1" customFormat="1" ht="5.25" customHeight="1">
      <c r="B201" s="312"/>
      <c r="C201" s="309"/>
      <c r="D201" s="309"/>
      <c r="E201" s="309"/>
      <c r="F201" s="309"/>
      <c r="G201" s="289"/>
      <c r="H201" s="309"/>
      <c r="I201" s="309"/>
      <c r="J201" s="309"/>
      <c r="K201" s="333"/>
    </row>
    <row r="202" s="1" customFormat="1" ht="15" customHeight="1">
      <c r="B202" s="312"/>
      <c r="C202" s="289" t="s">
        <v>755</v>
      </c>
      <c r="D202" s="289"/>
      <c r="E202" s="289"/>
      <c r="F202" s="311" t="s">
        <v>48</v>
      </c>
      <c r="G202" s="289"/>
      <c r="H202" s="289" t="s">
        <v>766</v>
      </c>
      <c r="I202" s="289"/>
      <c r="J202" s="289"/>
      <c r="K202" s="333"/>
    </row>
    <row r="203" s="1" customFormat="1" ht="15" customHeight="1">
      <c r="B203" s="312"/>
      <c r="C203" s="318"/>
      <c r="D203" s="289"/>
      <c r="E203" s="289"/>
      <c r="F203" s="311" t="s">
        <v>49</v>
      </c>
      <c r="G203" s="289"/>
      <c r="H203" s="289" t="s">
        <v>767</v>
      </c>
      <c r="I203" s="289"/>
      <c r="J203" s="289"/>
      <c r="K203" s="333"/>
    </row>
    <row r="204" s="1" customFormat="1" ht="15" customHeight="1">
      <c r="B204" s="312"/>
      <c r="C204" s="318"/>
      <c r="D204" s="289"/>
      <c r="E204" s="289"/>
      <c r="F204" s="311" t="s">
        <v>52</v>
      </c>
      <c r="G204" s="289"/>
      <c r="H204" s="289" t="s">
        <v>768</v>
      </c>
      <c r="I204" s="289"/>
      <c r="J204" s="289"/>
      <c r="K204" s="333"/>
    </row>
    <row r="205" s="1" customFormat="1" ht="15" customHeight="1">
      <c r="B205" s="312"/>
      <c r="C205" s="289"/>
      <c r="D205" s="289"/>
      <c r="E205" s="289"/>
      <c r="F205" s="311" t="s">
        <v>50</v>
      </c>
      <c r="G205" s="289"/>
      <c r="H205" s="289" t="s">
        <v>769</v>
      </c>
      <c r="I205" s="289"/>
      <c r="J205" s="289"/>
      <c r="K205" s="333"/>
    </row>
    <row r="206" s="1" customFormat="1" ht="15" customHeight="1">
      <c r="B206" s="312"/>
      <c r="C206" s="289"/>
      <c r="D206" s="289"/>
      <c r="E206" s="289"/>
      <c r="F206" s="311" t="s">
        <v>51</v>
      </c>
      <c r="G206" s="289"/>
      <c r="H206" s="289" t="s">
        <v>770</v>
      </c>
      <c r="I206" s="289"/>
      <c r="J206" s="289"/>
      <c r="K206" s="333"/>
    </row>
    <row r="207" s="1" customFormat="1" ht="15" customHeight="1">
      <c r="B207" s="312"/>
      <c r="C207" s="289"/>
      <c r="D207" s="289"/>
      <c r="E207" s="289"/>
      <c r="F207" s="311"/>
      <c r="G207" s="289"/>
      <c r="H207" s="289"/>
      <c r="I207" s="289"/>
      <c r="J207" s="289"/>
      <c r="K207" s="333"/>
    </row>
    <row r="208" s="1" customFormat="1" ht="15" customHeight="1">
      <c r="B208" s="312"/>
      <c r="C208" s="289" t="s">
        <v>711</v>
      </c>
      <c r="D208" s="289"/>
      <c r="E208" s="289"/>
      <c r="F208" s="311" t="s">
        <v>81</v>
      </c>
      <c r="G208" s="289"/>
      <c r="H208" s="289" t="s">
        <v>771</v>
      </c>
      <c r="I208" s="289"/>
      <c r="J208" s="289"/>
      <c r="K208" s="333"/>
    </row>
    <row r="209" s="1" customFormat="1" ht="15" customHeight="1">
      <c r="B209" s="312"/>
      <c r="C209" s="318"/>
      <c r="D209" s="289"/>
      <c r="E209" s="289"/>
      <c r="F209" s="311" t="s">
        <v>606</v>
      </c>
      <c r="G209" s="289"/>
      <c r="H209" s="289" t="s">
        <v>607</v>
      </c>
      <c r="I209" s="289"/>
      <c r="J209" s="289"/>
      <c r="K209" s="333"/>
    </row>
    <row r="210" s="1" customFormat="1" ht="15" customHeight="1">
      <c r="B210" s="312"/>
      <c r="C210" s="289"/>
      <c r="D210" s="289"/>
      <c r="E210" s="289"/>
      <c r="F210" s="311" t="s">
        <v>604</v>
      </c>
      <c r="G210" s="289"/>
      <c r="H210" s="289" t="s">
        <v>772</v>
      </c>
      <c r="I210" s="289"/>
      <c r="J210" s="289"/>
      <c r="K210" s="333"/>
    </row>
    <row r="211" s="1" customFormat="1" ht="15" customHeight="1">
      <c r="B211" s="350"/>
      <c r="C211" s="318"/>
      <c r="D211" s="318"/>
      <c r="E211" s="318"/>
      <c r="F211" s="311" t="s">
        <v>608</v>
      </c>
      <c r="G211" s="296"/>
      <c r="H211" s="337" t="s">
        <v>609</v>
      </c>
      <c r="I211" s="337"/>
      <c r="J211" s="337"/>
      <c r="K211" s="351"/>
    </row>
    <row r="212" s="1" customFormat="1" ht="15" customHeight="1">
      <c r="B212" s="350"/>
      <c r="C212" s="318"/>
      <c r="D212" s="318"/>
      <c r="E212" s="318"/>
      <c r="F212" s="311" t="s">
        <v>610</v>
      </c>
      <c r="G212" s="296"/>
      <c r="H212" s="337" t="s">
        <v>581</v>
      </c>
      <c r="I212" s="337"/>
      <c r="J212" s="337"/>
      <c r="K212" s="351"/>
    </row>
    <row r="213" s="1" customFormat="1" ht="15" customHeight="1">
      <c r="B213" s="350"/>
      <c r="C213" s="318"/>
      <c r="D213" s="318"/>
      <c r="E213" s="318"/>
      <c r="F213" s="352"/>
      <c r="G213" s="296"/>
      <c r="H213" s="353"/>
      <c r="I213" s="353"/>
      <c r="J213" s="353"/>
      <c r="K213" s="351"/>
    </row>
    <row r="214" s="1" customFormat="1" ht="15" customHeight="1">
      <c r="B214" s="350"/>
      <c r="C214" s="289" t="s">
        <v>735</v>
      </c>
      <c r="D214" s="318"/>
      <c r="E214" s="318"/>
      <c r="F214" s="311">
        <v>1</v>
      </c>
      <c r="G214" s="296"/>
      <c r="H214" s="337" t="s">
        <v>773</v>
      </c>
      <c r="I214" s="337"/>
      <c r="J214" s="337"/>
      <c r="K214" s="351"/>
    </row>
    <row r="215" s="1" customFormat="1" ht="15" customHeight="1">
      <c r="B215" s="350"/>
      <c r="C215" s="318"/>
      <c r="D215" s="318"/>
      <c r="E215" s="318"/>
      <c r="F215" s="311">
        <v>2</v>
      </c>
      <c r="G215" s="296"/>
      <c r="H215" s="337" t="s">
        <v>774</v>
      </c>
      <c r="I215" s="337"/>
      <c r="J215" s="337"/>
      <c r="K215" s="351"/>
    </row>
    <row r="216" s="1" customFormat="1" ht="15" customHeight="1">
      <c r="B216" s="350"/>
      <c r="C216" s="318"/>
      <c r="D216" s="318"/>
      <c r="E216" s="318"/>
      <c r="F216" s="311">
        <v>3</v>
      </c>
      <c r="G216" s="296"/>
      <c r="H216" s="337" t="s">
        <v>775</v>
      </c>
      <c r="I216" s="337"/>
      <c r="J216" s="337"/>
      <c r="K216" s="351"/>
    </row>
    <row r="217" s="1" customFormat="1" ht="15" customHeight="1">
      <c r="B217" s="350"/>
      <c r="C217" s="318"/>
      <c r="D217" s="318"/>
      <c r="E217" s="318"/>
      <c r="F217" s="311">
        <v>4</v>
      </c>
      <c r="G217" s="296"/>
      <c r="H217" s="337" t="s">
        <v>776</v>
      </c>
      <c r="I217" s="337"/>
      <c r="J217" s="337"/>
      <c r="K217" s="351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Václav Pastirik</dc:creator>
  <cp:lastModifiedBy>Ing. Václav Pastirik</cp:lastModifiedBy>
  <dcterms:created xsi:type="dcterms:W3CDTF">2019-07-10T05:04:13Z</dcterms:created>
  <dcterms:modified xsi:type="dcterms:W3CDTF">2019-07-10T05:04:15Z</dcterms:modified>
</cp:coreProperties>
</file>