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_D.1.1.a_08 - Sanační práce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'1_D.1.1.a_08 - Sanační práce'!$C$83:$K$136</definedName>
    <definedName name="_xlnm.Print_Area" localSheetId="1">'1_D.1.1.a_08 - Sanační práce'!$C$4:$J$36,'1_D.1.1.a_08 - Sanační práce'!$C$42:$J$65,'1_D.1.1.a_08 - Sanační práce'!$C$71:$K$136</definedName>
    <definedName name="_xlnm.Print_Titles" localSheetId="1">'1_D.1.1.a_08 - Sanační práce'!$83:$83</definedName>
    <definedName name="_xlnm._FilterDatabase" localSheetId="2" hidden="1">'VRN - Vedlejší rozpočtové...'!$C$80:$K$118</definedName>
    <definedName name="_xlnm.Print_Area" localSheetId="2">'VRN - Vedlejší rozpočtové...'!$C$4:$J$36,'VRN - Vedlejší rozpočtové...'!$C$42:$J$62,'VRN - Vedlejší rozpočtové...'!$C$68:$K$118</definedName>
    <definedName name="_xlnm.Print_Titles" localSheetId="2">'VRN - Vedlejší rozpočtové...'!$80:$80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BH87"/>
  <c r="BG87"/>
  <c r="BF87"/>
  <c r="T87"/>
  <c r="T86"/>
  <c r="R87"/>
  <c r="R86"/>
  <c r="P87"/>
  <c r="P86"/>
  <c r="BK87"/>
  <c r="BK86"/>
  <c r="J86"/>
  <c r="J87"/>
  <c r="BE87"/>
  <c r="J59"/>
  <c r="BI84"/>
  <c r="F34"/>
  <c i="1" r="BD53"/>
  <c i="3" r="BH84"/>
  <c r="F33"/>
  <c i="1" r="BC53"/>
  <c i="3" r="BG84"/>
  <c r="F32"/>
  <c i="1" r="BB53"/>
  <c i="3" r="BF84"/>
  <c r="J31"/>
  <c i="1" r="AW53"/>
  <c i="3" r="F31"/>
  <c i="1" r="BA53"/>
  <c i="3" r="T84"/>
  <c r="T83"/>
  <c r="T82"/>
  <c r="T81"/>
  <c r="R84"/>
  <c r="R83"/>
  <c r="R82"/>
  <c r="R81"/>
  <c r="P84"/>
  <c r="P83"/>
  <c r="P82"/>
  <c r="P81"/>
  <c i="1" r="AU53"/>
  <c i="3" r="BK84"/>
  <c r="BK83"/>
  <c r="J83"/>
  <c r="BK82"/>
  <c r="J82"/>
  <c r="BK81"/>
  <c r="J81"/>
  <c r="J56"/>
  <c r="J27"/>
  <c i="1" r="AG53"/>
  <c i="3" r="J84"/>
  <c r="BE84"/>
  <c r="J30"/>
  <c i="1" r="AV53"/>
  <c i="3" r="F30"/>
  <c i="1" r="AZ53"/>
  <c i="3" r="J58"/>
  <c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52"/>
  <c r="AX52"/>
  <c i="2"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64"/>
  <c r="J63"/>
  <c r="BI125"/>
  <c r="BH125"/>
  <c r="BG125"/>
  <c r="BF125"/>
  <c r="T125"/>
  <c r="T124"/>
  <c r="T123"/>
  <c r="R125"/>
  <c r="R124"/>
  <c r="R123"/>
  <c r="P125"/>
  <c r="P124"/>
  <c r="P123"/>
  <c r="BK125"/>
  <c r="BK124"/>
  <c r="J124"/>
  <c r="BK123"/>
  <c r="J123"/>
  <c r="J125"/>
  <c r="BE125"/>
  <c r="J62"/>
  <c r="J61"/>
  <c r="BI121"/>
  <c r="BH121"/>
  <c r="BG121"/>
  <c r="BF121"/>
  <c r="T121"/>
  <c r="T120"/>
  <c r="R121"/>
  <c r="R120"/>
  <c r="P121"/>
  <c r="P120"/>
  <c r="BK121"/>
  <c r="BK120"/>
  <c r="J120"/>
  <c r="J121"/>
  <c r="BE121"/>
  <c r="J60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T107"/>
  <c r="R108"/>
  <c r="R107"/>
  <c r="P108"/>
  <c r="P107"/>
  <c r="BK108"/>
  <c r="BK107"/>
  <c r="J107"/>
  <c r="J108"/>
  <c r="BE108"/>
  <c r="J59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7"/>
  <c r="F34"/>
  <c i="1" r="BD52"/>
  <c i="2" r="BH87"/>
  <c r="F33"/>
  <c i="1" r="BC52"/>
  <c i="2" r="BG87"/>
  <c r="F32"/>
  <c i="1" r="BB52"/>
  <c i="2" r="BF87"/>
  <c r="J31"/>
  <c i="1" r="AW52"/>
  <c i="2" r="F31"/>
  <c i="1" r="BA52"/>
  <c i="2" r="T87"/>
  <c r="T86"/>
  <c r="T85"/>
  <c r="T84"/>
  <c r="R87"/>
  <c r="R86"/>
  <c r="R85"/>
  <c r="R84"/>
  <c r="P87"/>
  <c r="P86"/>
  <c r="P85"/>
  <c r="P84"/>
  <c i="1" r="AU52"/>
  <c i="2" r="BK87"/>
  <c r="BK86"/>
  <c r="J86"/>
  <c r="BK85"/>
  <c r="J85"/>
  <c r="BK84"/>
  <c r="J84"/>
  <c r="J56"/>
  <c r="J27"/>
  <c i="1" r="AG52"/>
  <c i="2" r="J87"/>
  <c r="BE87"/>
  <c r="J30"/>
  <c i="1" r="AV52"/>
  <c i="2" r="F30"/>
  <c i="1" r="AZ52"/>
  <c i="2" r="J58"/>
  <c r="J57"/>
  <c r="F78"/>
  <c r="E76"/>
  <c r="F49"/>
  <c r="E47"/>
  <c r="J36"/>
  <c r="J21"/>
  <c r="E21"/>
  <c r="J80"/>
  <c r="J51"/>
  <c r="J20"/>
  <c r="J18"/>
  <c r="E18"/>
  <c r="F81"/>
  <c r="F52"/>
  <c r="J17"/>
  <c r="J15"/>
  <c r="E15"/>
  <c r="F80"/>
  <c r="F51"/>
  <c r="J14"/>
  <c r="J12"/>
  <c r="J78"/>
  <c r="J49"/>
  <c r="E7"/>
  <c r="E74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<sst xmlns="http://schemas.openxmlformats.org/spreadsheetml/2006/main">
  <si>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</si>
  <si>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</si>
  <si>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</si>
  <si>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</si>
  <si>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</si>
  <si>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</si>
  <si>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</si>
  <si>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{6daa0b46-9165-42e6-af87-5b6f3c58ac76}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</si>
  <si>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</si>
  <si>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</si>
  <si>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</si>
  <si>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</si>
  <si>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</si>
  <si>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</si>
  <si>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</si>
  <si>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</si>
  <si>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2018/57-1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</si>
  <si>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</si>
  <si>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</si>
  <si>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Císařské lázně - Karlovy Vary</t>
  </si>
  <si>
    <t>KSO:</t>
  </si>
  <si>
    <t/>
  </si>
  <si>
    <t>CC-CZ:</t>
  </si>
  <si>
    <t>Místo:</t>
  </si>
  <si>
    <t xml:space="preserve"> </t>
  </si>
  <si>
    <t>Datum:</t>
  </si>
  <si>
    <t>23. 7. 2018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</si>
  <si>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</si>
  <si>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</si>
  <si>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</si>
  <si>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</si>
  <si>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</si>
  <si>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</si>
  <si>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</si>
  <si>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</si>
  <si>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</si>
  <si>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</si>
  <si>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</si>
  <si>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</si>
  <si>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</si>
  <si>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</si>
  <si>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</si>
  <si>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</si>
  <si>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</si>
  <si>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</si>
  <si>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</si>
  <si>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</si>
  <si>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</si>
  <si>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</si>
  <si>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</si>
  <si>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</si>
  <si>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</si>
  <si>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</si>
  <si>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</si>
  <si>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</si>
  <si>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</si>
  <si>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</si>
  <si>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</si>
  <si>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</si>
  <si>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</si>
  <si>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</si>
  <si>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</si>
  <si>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</si>
  <si>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</si>
  <si>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</si>
  <si>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</si>
  <si>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</si>
  <si>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</si>
  <si>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</si>
  <si>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</si>
  <si>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</si>
  <si>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</si>
  <si>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</si>
  <si>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</si>
  <si>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1_D.1.1.a_08</t>
  </si>
  <si>
    <t>Sanační práce</t>
  </si>
  <si>
    <t>STA</t>
  </si>
  <si>
    <t>1</t>
  </si>
  <si>
    <t>{7dc08b27-ef67-45d2-b43d-657ea854cce4}</t>
  </si>
  <si>
    <t>2</t>
  </si>
  <si>
    <t>VRN</t>
  </si>
  <si>
    <t>Vedlejší rozpočtové náklady</t>
  </si>
  <si>
    <t>{4217ddbf-614f-40c7-885e-f6bf3e7da1f0}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</si>
  <si>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</si>
  <si>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</si>
  <si>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</si>
  <si>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</si>
  <si>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</si>
  <si>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</si>
  <si>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</si>
  <si>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1_D.1.1.a_08 - Sanační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</si>
  <si>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</si>
  <si>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</si>
  <si>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</si>
  <si>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</si>
  <si>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</si>
  <si>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</si>
  <si>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</si>
  <si>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</si>
  <si>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</si>
  <si>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</si>
  <si>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</si>
  <si>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>Ostatní - Ostatní</t>
  </si>
  <si>
    <t xml:space="preserve">    OST - Sanace - Sanační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</si>
  <si>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</si>
  <si>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</si>
  <si>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</si>
  <si>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</si>
  <si>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</si>
  <si>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</si>
  <si>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</si>
  <si>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</si>
  <si>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</si>
  <si>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</si>
  <si>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</si>
  <si>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</si>
  <si>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</si>
  <si>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</si>
  <si>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</si>
  <si>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</si>
  <si>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</si>
  <si>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</si>
  <si>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</si>
  <si>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</si>
  <si>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978013191</t>
  </si>
  <si>
    <t>Otlučení (osekání) vnitřní vápenné nebo vápenocementové omítky stěn v rozsahu do 100 %</t>
  </si>
  <si>
    <t>m2</t>
  </si>
  <si>
    <t>CS ÚRS 2018 02</t>
  </si>
  <si>
    <t>4</t>
  </si>
  <si>
    <t>-443140224</t>
  </si>
  <si>
    <t>PP</t>
  </si>
  <si>
    <t>Otlučení vápenných nebo vápenocementových omítek vnitřních ploch stěn s vyškrabáním spar, s očištěním zdiva, v rozsahu přes 50 do 100 %</t>
  </si>
  <si>
    <t>VV</t>
  </si>
  <si>
    <t>"otlučení stávajících omítek celoplošně" (34,8*2,35)+(125,0*2,4)+(105,0*1,5)+(112,8*2,0)+(278,8*1,0)</t>
  </si>
  <si>
    <t>"otlučení omítek vč.asfaltové izolace - odpočet" -250,0</t>
  </si>
  <si>
    <t>978021191</t>
  </si>
  <si>
    <t>Otlučení (osekání) cementových omítek vnitřních stěn v rozsahu do 100 %</t>
  </si>
  <si>
    <t>1727247801</t>
  </si>
  <si>
    <t>Otlučení cementových vnitřních ploch stěn, v rozsahu do 100 %</t>
  </si>
  <si>
    <t>"otlučení stávajícího cementového lepidla plnoplošně" 93,4*1,0</t>
  </si>
  <si>
    <t>3</t>
  </si>
  <si>
    <t>978023411</t>
  </si>
  <si>
    <t>Vyškrabání spár zdiva cihelného mimo komínového</t>
  </si>
  <si>
    <t>254156681</t>
  </si>
  <si>
    <t>Vyškrabání cementové malty ze spár zdiva cihelného mimo komínového</t>
  </si>
  <si>
    <t>93,4+250,0</t>
  </si>
  <si>
    <t>978071221</t>
  </si>
  <si>
    <t>Otlučení omítky a odstranění izolace z lepenky svislé pl přes 1 m2</t>
  </si>
  <si>
    <t>-1651927965</t>
  </si>
  <si>
    <t xml:space="preserve">Odsekání omítky (včetně podkladní) a odstranění tepelné nebo vodotěsné izolace  lepenkové svislé, plochy přes 1 m2</t>
  </si>
  <si>
    <t>5</t>
  </si>
  <si>
    <t>985131211</t>
  </si>
  <si>
    <t>Očištění ploch stěn, rubu kleneb a podlah sušeným křemičitým pískem</t>
  </si>
  <si>
    <t>-609246311</t>
  </si>
  <si>
    <t>Očištění ploch stěn, rubu kleneb a podlah tryskání pískem sušeným</t>
  </si>
  <si>
    <t>6</t>
  </si>
  <si>
    <t>985131311</t>
  </si>
  <si>
    <t>Ruční dočištění ploch stěn, rubu kleneb a podlah ocelových kartáči</t>
  </si>
  <si>
    <t>1021845396</t>
  </si>
  <si>
    <t>Očištění ploch stěn, rubu kleneb a podlah ruční dočištění ocelovými kartáči</t>
  </si>
  <si>
    <t>793,68+93,4+250,0+183,3</t>
  </si>
  <si>
    <t>7</t>
  </si>
  <si>
    <t>988111001R</t>
  </si>
  <si>
    <t xml:space="preserve">Příplatek k otlučení omítek , cementového lepidla za šetrný , opatrný postup z důvodu neponičení konstrukcí budovy </t>
  </si>
  <si>
    <t>16029649</t>
  </si>
  <si>
    <t>997</t>
  </si>
  <si>
    <t>Přesun sutě</t>
  </si>
  <si>
    <t>8</t>
  </si>
  <si>
    <t>997013211</t>
  </si>
  <si>
    <t>Vnitrostaveništní doprava suti a vybouraných hmot pro budovy v do 6 m ručně</t>
  </si>
  <si>
    <t>t</t>
  </si>
  <si>
    <t>1336503311</t>
  </si>
  <si>
    <t xml:space="preserve">Vnitrostaveništní doprava suti a vybouraných hmot  vodorovně do 50 m svisle ručně (nošením po schodech) pro budovy a haly výšky do 6 m</t>
  </si>
  <si>
    <t>997013501</t>
  </si>
  <si>
    <t>Odvoz suti a vybouraných hmot na skládku nebo meziskládku do 1 km se složením</t>
  </si>
  <si>
    <t>-917639603</t>
  </si>
  <si>
    <t xml:space="preserve">Odvoz suti a vybouraných hmot na skládku nebo meziskládku  se složením, na vzdálenost do 1 km</t>
  </si>
  <si>
    <t>10</t>
  </si>
  <si>
    <t>997013509</t>
  </si>
  <si>
    <t>Příplatek k odvozu suti a vybouraných hmot na skládku ZKD 1 km přes 1 km</t>
  </si>
  <si>
    <t>357938078</t>
  </si>
  <si>
    <t xml:space="preserve">Odvoz suti a vybouraných hmot na skládku nebo meziskládku  se složením, na vzdálenost Příplatek k ceně za každý další i započatý 1 km přes 1 km</t>
  </si>
  <si>
    <t>65,312*14 'Přepočtené koeficientem množství</t>
  </si>
  <si>
    <t>11</t>
  </si>
  <si>
    <t>997013831</t>
  </si>
  <si>
    <t>Poplatek za uložení na skládce (skládkovné) stavebního odpadu směsného kód odpadu 170 904</t>
  </si>
  <si>
    <t>1964305544</t>
  </si>
  <si>
    <t>Poplatek za uložení stavebního odpadu na skládce (skládkovné) směsného stavebního a demoličního zatříděného do Katalogu odpadů pod kódem 170 904</t>
  </si>
  <si>
    <t>65,312-0,048</t>
  </si>
  <si>
    <t>12</t>
  </si>
  <si>
    <t>997013841</t>
  </si>
  <si>
    <t>Poplatek za uložení na skládce (skládkovné) odpadu po otryskávání kód odpadu 120 117</t>
  </si>
  <si>
    <t>-1058759730</t>
  </si>
  <si>
    <t>Poplatek za uložení stavebního odpadu na skládce (skládkovné) odpadního materiálu po otryskávání bez obsahu nebezpečných látek zatříděného do Katalogu odpadů pod kódem 120 117</t>
  </si>
  <si>
    <t>998</t>
  </si>
  <si>
    <t>Přesun hmot</t>
  </si>
  <si>
    <t>13</t>
  </si>
  <si>
    <t>998011001</t>
  </si>
  <si>
    <t>Přesun hmot pro budovy zděné v do 6 m</t>
  </si>
  <si>
    <t>257096823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</si>
  <si>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</si>
  <si>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</si>
  <si>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</si>
  <si>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776</t>
  </si>
  <si>
    <t>Podlahy povlakové</t>
  </si>
  <si>
    <t>14</t>
  </si>
  <si>
    <t>776201812.1R</t>
  </si>
  <si>
    <t>Demontáž lepených povlakových podlah s podložkou ručně vč.manipulace na stavbě, odvozu na skládku a likvidace</t>
  </si>
  <si>
    <t>16</t>
  </si>
  <si>
    <t>-675933244</t>
  </si>
  <si>
    <t>Demontáž povlakových podlahovin lepených ručně s podložkou vč.manipulace na stavbě, odvozu na skládku a likvidace</t>
  </si>
  <si>
    <t>Ostatní</t>
  </si>
  <si>
    <t>OST - Sanace</t>
  </si>
  <si>
    <t>OST-01R</t>
  </si>
  <si>
    <t>Prostorová dezinfekce studeným aerosolem</t>
  </si>
  <si>
    <t>m3</t>
  </si>
  <si>
    <t>1325567868</t>
  </si>
  <si>
    <t>OST-02R</t>
  </si>
  <si>
    <t>Řešení plísní, prevence - roztok biologicky aktivních organických látek a inertních anorganických - přísady do vody</t>
  </si>
  <si>
    <t>1922919901</t>
  </si>
  <si>
    <t>17</t>
  </si>
  <si>
    <t>OST-03R</t>
  </si>
  <si>
    <t>Odvlhčení kondenz. nebo absorčními vysoušeči technolog. vlhkost, hodnocení během stavby (4ks)</t>
  </si>
  <si>
    <t>den</t>
  </si>
  <si>
    <t>1242036436</t>
  </si>
  <si>
    <t>18</t>
  </si>
  <si>
    <t>OST-04R</t>
  </si>
  <si>
    <t>Provedení detailů a doplňkových sanačních prací - nespecifikované práce na památkách</t>
  </si>
  <si>
    <t>hod</t>
  </si>
  <si>
    <t>411859447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</si>
  <si>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</si>
  <si>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</si>
  <si>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</si>
  <si>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</si>
  <si>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</si>
  <si>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</si>
  <si>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</si>
  <si>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</si>
  <si>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</si>
  <si>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soub</t>
  </si>
  <si>
    <t>1024</t>
  </si>
  <si>
    <t>1957153701</t>
  </si>
  <si>
    <t>VRN3</t>
  </si>
  <si>
    <t>Zařízení staveniště</t>
  </si>
  <si>
    <t>032103000</t>
  </si>
  <si>
    <t>Náklady na stavební buňky</t>
  </si>
  <si>
    <t>1348181585</t>
  </si>
  <si>
    <t>032403000</t>
  </si>
  <si>
    <t>Provizorní komunikace</t>
  </si>
  <si>
    <t>-1785610304</t>
  </si>
  <si>
    <t>032903000</t>
  </si>
  <si>
    <t>Náklady na provoz a údržbu vybavení staveniště</t>
  </si>
  <si>
    <t>-1253668035</t>
  </si>
  <si>
    <t>034103000</t>
  </si>
  <si>
    <t>Oplocení staveniště</t>
  </si>
  <si>
    <t>-126068193</t>
  </si>
  <si>
    <t>034503000</t>
  </si>
  <si>
    <t>Informační tabule na staveništi</t>
  </si>
  <si>
    <t>-646573420</t>
  </si>
  <si>
    <t>034603000</t>
  </si>
  <si>
    <t>Alarm, strážní služba staveniště</t>
  </si>
  <si>
    <t>1237027407</t>
  </si>
  <si>
    <t>039103000</t>
  </si>
  <si>
    <t>Rozebrání, bourání a odvoz zařízení staveniště</t>
  </si>
  <si>
    <t>-1484525660</t>
  </si>
  <si>
    <t>VRN6</t>
  </si>
  <si>
    <t>Územní vlivy</t>
  </si>
  <si>
    <t>064103000</t>
  </si>
  <si>
    <t>Práce ve škodlivém prostředí</t>
  </si>
  <si>
    <t>-1838922501</t>
  </si>
  <si>
    <t>Práce ve škodlivém prostředí - ochranné pomůcky</t>
  </si>
  <si>
    <t>VRN9</t>
  </si>
  <si>
    <t>Ostatní náklady</t>
  </si>
  <si>
    <t>091003000.1R</t>
  </si>
  <si>
    <t>Ostatní náklady bez rozlišení - pasportizace stávajícího stavu</t>
  </si>
  <si>
    <t>-1938748292</t>
  </si>
  <si>
    <t>091003000.2R</t>
  </si>
  <si>
    <t>Ostatní náklady bez rozlišení - Fotodokumentace průběhu výstavby dle předepsané četnosti</t>
  </si>
  <si>
    <t>-56492444</t>
  </si>
  <si>
    <t>091003000.3R</t>
  </si>
  <si>
    <t>Ostatní náklady bez rozlišení - ochrana díla při realizaci, nových i stávajících konstrukcí</t>
  </si>
  <si>
    <t>2075475588</t>
  </si>
  <si>
    <t>091003000.4R</t>
  </si>
  <si>
    <t>Ostatní náklady bez rozlišení - vzorky</t>
  </si>
  <si>
    <t>-577081002</t>
  </si>
  <si>
    <t>091003000.5R</t>
  </si>
  <si>
    <t>Ostatní náklady bez rozlišení - Přemístění do depozitu, uložení, ochrana a přemístění zpět</t>
  </si>
  <si>
    <t>-691447846</t>
  </si>
  <si>
    <t>091003000.6R</t>
  </si>
  <si>
    <t xml:space="preserve">Ostatní náklady bez rozlišení - Rozpočtová rezerva k sanacím konstrukcí </t>
  </si>
  <si>
    <t>%</t>
  </si>
  <si>
    <t>982276794</t>
  </si>
  <si>
    <t xml:space="preserve">Ostatní náklady bez rozlišení - Rozpočtová rezerva k sanacím konstrukcí - vzhledem k zjištěnému a odborným posudkem prokázanému - napadení stavebních konstrukcí dřevokaznými houbami (dřevomorka domácí - Serpula lacrymans) je nutné / počítat s výskytem i mimo průzkumem zjištěné napadené kce. PS: sanace konstrukcí by měla být - zajištěna investorem před zahájením stavby rekonstrukce objektu, přesto je možný i další výskyt. Nelze také vyloučit, že dřevomorka napadne i další uměl. řem dřevěné prvky, které se díky tomu nebudou moci restaurovat nýbrž bude nutná restaurátorská replika
</t>
  </si>
  <si>
    <t>091003000.7R</t>
  </si>
  <si>
    <t xml:space="preserve">Ostatní náklady bez rozlišení - Rozpočtová rezerva k předpokládaným přerušením stavebních prací orgány památkové péče. OPP předepsal - provedení archeolog. průzkumu, jehož časovou a finanční  náročnost nelze předem stanovit._x000d_
</t>
  </si>
  <si>
    <t>-1052990992</t>
  </si>
  <si>
    <t xml:space="preserve">Ostatní náklady bez rozlišení - Rozpočtová rezerva k předpokládaným přerušením stavebních prací orgány památkové péče. OPP předepsal - provedení archeolog. průzkumu, jehož časovou a finanční  náročnost nelze předem stanovit.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</si>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</sst>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29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31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29</v>
      </c>
      <c r="AL14" s="26"/>
      <c r="AM14" s="26"/>
      <c r="AN14" s="39" t="s">
        <v>31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29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33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36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37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38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39</v>
      </c>
      <c r="E26" s="51"/>
      <c r="F26" s="52" t="s">
        <v>40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41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42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43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44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45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46</v>
      </c>
      <c r="U32" s="58"/>
      <c r="V32" s="58"/>
      <c r="W32" s="58"/>
      <c r="X32" s="60" t="s">
        <v>47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48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2018/57-1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Císařské lázně - Karlovy Vary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 "","",AN8)</f>
        <v>23. 7. 2018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32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49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30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50</v>
      </c>
      <c r="D49" s="94"/>
      <c r="E49" s="94"/>
      <c r="F49" s="94"/>
      <c r="G49" s="94"/>
      <c r="H49" s="95"/>
      <c r="I49" s="96" t="s">
        <v>51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52</v>
      </c>
      <c r="AH49" s="94"/>
      <c r="AI49" s="94"/>
      <c r="AJ49" s="94"/>
      <c r="AK49" s="94"/>
      <c r="AL49" s="94"/>
      <c r="AM49" s="94"/>
      <c r="AN49" s="96" t="s">
        <v>53</v>
      </c>
      <c r="AO49" s="94"/>
      <c r="AP49" s="94"/>
      <c r="AQ49" s="98" t="s">
        <v>54</v>
      </c>
      <c r="AR49" s="69"/>
      <c r="AS49" s="99" t="s">
        <v>55</v>
      </c>
      <c r="AT49" s="100" t="s">
        <v>56</v>
      </c>
      <c r="AU49" s="100" t="s">
        <v>57</v>
      </c>
      <c r="AV49" s="100" t="s">
        <v>58</v>
      </c>
      <c r="AW49" s="100" t="s">
        <v>59</v>
      </c>
      <c r="AX49" s="100" t="s">
        <v>60</v>
      </c>
      <c r="AY49" s="100" t="s">
        <v>61</v>
      </c>
      <c r="AZ49" s="100" t="s">
        <v>62</v>
      </c>
      <c r="BA49" s="100" t="s">
        <v>63</v>
      </c>
      <c r="BB49" s="100" t="s">
        <v>64</v>
      </c>
      <c r="BC49" s="100" t="s">
        <v>65</v>
      </c>
      <c r="BD49" s="101" t="s">
        <v>66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67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ROUND(SUM(AG52:AG53),2)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ROUND(SUM(AS52:AS53),2)</f>
        <v>0</v>
      </c>
      <c r="AT51" s="111">
        <f>ROUND(SUM(AV51:AW51),2)</f>
        <v>0</v>
      </c>
      <c r="AU51" s="112">
        <f>ROUND(SUM(AU52:AU53),5)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ROUND(SUM(AZ52:AZ53),2)</f>
        <v>0</v>
      </c>
      <c r="BA51" s="111">
        <f>ROUND(SUM(BA52:BA53),2)</f>
        <v>0</v>
      </c>
      <c r="BB51" s="111">
        <f>ROUND(SUM(BB52:BB53),2)</f>
        <v>0</v>
      </c>
      <c r="BC51" s="111">
        <f>ROUND(SUM(BC52:BC53),2)</f>
        <v>0</v>
      </c>
      <c r="BD51" s="113">
        <f>ROUND(SUM(BD52:BD53),2)</f>
        <v>0</v>
      </c>
      <c r="BS51" s="114" t="s">
        <v>68</v>
      </c>
      <c r="BT51" s="114" t="s">
        <v>69</v>
      </c>
      <c r="BU51" s="115" t="s">
        <v>70</v>
      </c>
      <c r="BV51" s="114" t="s">
        <v>71</v>
      </c>
      <c r="BW51" s="114" t="s">
        <v>7</v>
      </c>
      <c r="BX51" s="114" t="s">
        <v>72</v>
      </c>
      <c r="CL51" s="114" t="s">
        <v>21</v>
      </c>
    </row>
    <row r="52" s="5" customFormat="1" ht="31.5" customHeight="1">
      <c r="A52" s="116" t="s">
        <v>73</v>
      </c>
      <c r="B52" s="117"/>
      <c r="C52" s="118"/>
      <c r="D52" s="119" t="s">
        <v>74</v>
      </c>
      <c r="E52" s="119"/>
      <c r="F52" s="119"/>
      <c r="G52" s="119"/>
      <c r="H52" s="119"/>
      <c r="I52" s="120"/>
      <c r="J52" s="119" t="s">
        <v>75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'1_D.1.1.a_08 - Sanační práce'!J27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76</v>
      </c>
      <c r="AR52" s="123"/>
      <c r="AS52" s="124">
        <v>0</v>
      </c>
      <c r="AT52" s="125">
        <f>ROUND(SUM(AV52:AW52),2)</f>
        <v>0</v>
      </c>
      <c r="AU52" s="126">
        <f>'1_D.1.1.a_08 - Sanační práce'!P84</f>
        <v>0</v>
      </c>
      <c r="AV52" s="125">
        <f>'1_D.1.1.a_08 - Sanační práce'!J30</f>
        <v>0</v>
      </c>
      <c r="AW52" s="125">
        <f>'1_D.1.1.a_08 - Sanační práce'!J31</f>
        <v>0</v>
      </c>
      <c r="AX52" s="125">
        <f>'1_D.1.1.a_08 - Sanační práce'!J32</f>
        <v>0</v>
      </c>
      <c r="AY52" s="125">
        <f>'1_D.1.1.a_08 - Sanační práce'!J33</f>
        <v>0</v>
      </c>
      <c r="AZ52" s="125">
        <f>'1_D.1.1.a_08 - Sanační práce'!F30</f>
        <v>0</v>
      </c>
      <c r="BA52" s="125">
        <f>'1_D.1.1.a_08 - Sanační práce'!F31</f>
        <v>0</v>
      </c>
      <c r="BB52" s="125">
        <f>'1_D.1.1.a_08 - Sanační práce'!F32</f>
        <v>0</v>
      </c>
      <c r="BC52" s="125">
        <f>'1_D.1.1.a_08 - Sanační práce'!F33</f>
        <v>0</v>
      </c>
      <c r="BD52" s="127">
        <f>'1_D.1.1.a_08 - Sanační práce'!F34</f>
        <v>0</v>
      </c>
      <c r="BT52" s="128" t="s">
        <v>77</v>
      </c>
      <c r="BV52" s="128" t="s">
        <v>71</v>
      </c>
      <c r="BW52" s="128" t="s">
        <v>78</v>
      </c>
      <c r="BX52" s="128" t="s">
        <v>7</v>
      </c>
      <c r="CL52" s="128" t="s">
        <v>21</v>
      </c>
      <c r="CM52" s="128" t="s">
        <v>79</v>
      </c>
    </row>
    <row r="53" s="5" customFormat="1" ht="16.5" customHeight="1">
      <c r="A53" s="116" t="s">
        <v>73</v>
      </c>
      <c r="B53" s="117"/>
      <c r="C53" s="118"/>
      <c r="D53" s="119" t="s">
        <v>80</v>
      </c>
      <c r="E53" s="119"/>
      <c r="F53" s="119"/>
      <c r="G53" s="119"/>
      <c r="H53" s="119"/>
      <c r="I53" s="120"/>
      <c r="J53" s="119" t="s">
        <v>81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'VRN - Vedlejší rozpočtové...'!J27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76</v>
      </c>
      <c r="AR53" s="123"/>
      <c r="AS53" s="129">
        <v>0</v>
      </c>
      <c r="AT53" s="130">
        <f>ROUND(SUM(AV53:AW53),2)</f>
        <v>0</v>
      </c>
      <c r="AU53" s="131">
        <f>'VRN - Vedlejší rozpočtové...'!P81</f>
        <v>0</v>
      </c>
      <c r="AV53" s="130">
        <f>'VRN - Vedlejší rozpočtové...'!J30</f>
        <v>0</v>
      </c>
      <c r="AW53" s="130">
        <f>'VRN - Vedlejší rozpočtové...'!J31</f>
        <v>0</v>
      </c>
      <c r="AX53" s="130">
        <f>'VRN - Vedlejší rozpočtové...'!J32</f>
        <v>0</v>
      </c>
      <c r="AY53" s="130">
        <f>'VRN - Vedlejší rozpočtové...'!J33</f>
        <v>0</v>
      </c>
      <c r="AZ53" s="130">
        <f>'VRN - Vedlejší rozpočtové...'!F30</f>
        <v>0</v>
      </c>
      <c r="BA53" s="130">
        <f>'VRN - Vedlejší rozpočtové...'!F31</f>
        <v>0</v>
      </c>
      <c r="BB53" s="130">
        <f>'VRN - Vedlejší rozpočtové...'!F32</f>
        <v>0</v>
      </c>
      <c r="BC53" s="130">
        <f>'VRN - Vedlejší rozpočtové...'!F33</f>
        <v>0</v>
      </c>
      <c r="BD53" s="132">
        <f>'VRN - Vedlejší rozpočtové...'!F34</f>
        <v>0</v>
      </c>
      <c r="BT53" s="128" t="s">
        <v>77</v>
      </c>
      <c r="BV53" s="128" t="s">
        <v>71</v>
      </c>
      <c r="BW53" s="128" t="s">
        <v>82</v>
      </c>
      <c r="BX53" s="128" t="s">
        <v>7</v>
      </c>
      <c r="CL53" s="128" t="s">
        <v>21</v>
      </c>
      <c r="CM53" s="128" t="s">
        <v>79</v>
      </c>
    </row>
    <row r="5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="1" customFormat="1" ht="6.96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sheet="1" formatColumns="0" formatRows="0" objects="1" scenarios="1" spinCount="100000" saltValue="UiktzERbezegPqIICodHwqIcVtNmn7Dxhk5+AsHjXljP+uUH3q+mA31QPDuksW8sP9jluOyUi2XDx4uRcENtTQ==" hashValue="d6H4eva2fiAuoaKolZWoHxo55d08aPWxcrQoYkfJwk11M7biJ05J3Td0xWcqtc0CzpfBQTuCBrBZhyXkDoof0A==" algorithmName="SHA-512" password="CC35"/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1_D.1.1.a_08 - Sanační práce'!C2" display="/"/>
    <hyperlink ref="A53" location="'VRN - Vedlejší rozpočtové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83</v>
      </c>
      <c r="G1" s="136" t="s">
        <v>84</v>
      </c>
      <c r="H1" s="136"/>
      <c r="I1" s="137"/>
      <c r="J1" s="136" t="s">
        <v>85</v>
      </c>
      <c r="K1" s="135" t="s">
        <v>86</v>
      </c>
      <c r="L1" s="136" t="s">
        <v>87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78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79</v>
      </c>
    </row>
    <row r="4" ht="36.96" customHeight="1">
      <c r="B4" s="25"/>
      <c r="C4" s="26"/>
      <c r="D4" s="27" t="s">
        <v>88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Císařské lázně - Karlovy Vary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89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90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23. 7. 2018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29</v>
      </c>
      <c r="J15" s="32" t="str">
        <f>IF('Rekapitulace stavby'!AN11="","",'Rekapitulace stavby'!AN11)</f>
        <v/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30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29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32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29</v>
      </c>
      <c r="J21" s="32" t="str">
        <f>IF('Rekapitulace stavby'!AN17="","",'Rekapitulace stavby'!AN17)</f>
        <v/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34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35</v>
      </c>
      <c r="E27" s="44"/>
      <c r="F27" s="44"/>
      <c r="G27" s="44"/>
      <c r="H27" s="44"/>
      <c r="I27" s="141"/>
      <c r="J27" s="152">
        <f>ROUND(J84,2)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37</v>
      </c>
      <c r="G29" s="44"/>
      <c r="H29" s="44"/>
      <c r="I29" s="153" t="s">
        <v>36</v>
      </c>
      <c r="J29" s="49" t="s">
        <v>38</v>
      </c>
      <c r="K29" s="48"/>
    </row>
    <row r="30" s="1" customFormat="1" ht="14.4" customHeight="1">
      <c r="B30" s="43"/>
      <c r="C30" s="44"/>
      <c r="D30" s="52" t="s">
        <v>39</v>
      </c>
      <c r="E30" s="52" t="s">
        <v>40</v>
      </c>
      <c r="F30" s="154">
        <f>ROUND(SUM(BE84:BE136), 2)</f>
        <v>0</v>
      </c>
      <c r="G30" s="44"/>
      <c r="H30" s="44"/>
      <c r="I30" s="155">
        <v>0.20999999999999999</v>
      </c>
      <c r="J30" s="154">
        <f>ROUND(ROUND((SUM(BE84:BE136)), 2)*I30, 2)</f>
        <v>0</v>
      </c>
      <c r="K30" s="48"/>
    </row>
    <row r="31" s="1" customFormat="1" ht="14.4" customHeight="1">
      <c r="B31" s="43"/>
      <c r="C31" s="44"/>
      <c r="D31" s="44"/>
      <c r="E31" s="52" t="s">
        <v>41</v>
      </c>
      <c r="F31" s="154">
        <f>ROUND(SUM(BF84:BF136), 2)</f>
        <v>0</v>
      </c>
      <c r="G31" s="44"/>
      <c r="H31" s="44"/>
      <c r="I31" s="155">
        <v>0.14999999999999999</v>
      </c>
      <c r="J31" s="154">
        <f>ROUND(ROUND((SUM(BF84:BF136)),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42</v>
      </c>
      <c r="F32" s="154">
        <f>ROUND(SUM(BG84:BG136),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43</v>
      </c>
      <c r="F33" s="154">
        <f>ROUND(SUM(BH84:BH136),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44</v>
      </c>
      <c r="F34" s="154">
        <f>ROUND(SUM(BI84:BI136),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45</v>
      </c>
      <c r="E36" s="95"/>
      <c r="F36" s="95"/>
      <c r="G36" s="158" t="s">
        <v>46</v>
      </c>
      <c r="H36" s="159" t="s">
        <v>47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91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Císařské lázně - Karlovy Vary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89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1_D.1.1.a_08 - Sanační práce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 xml:space="preserve"> </v>
      </c>
      <c r="G49" s="44"/>
      <c r="H49" s="44"/>
      <c r="I49" s="143" t="s">
        <v>25</v>
      </c>
      <c r="J49" s="144" t="str">
        <f>IF(J12="","",J12)</f>
        <v>23. 7. 2018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32</v>
      </c>
      <c r="J51" s="41" t="str">
        <f>E21</f>
        <v xml:space="preserve"> </v>
      </c>
      <c r="K51" s="48"/>
    </row>
    <row r="52" s="1" customFormat="1" ht="14.4" customHeight="1">
      <c r="B52" s="43"/>
      <c r="C52" s="37" t="s">
        <v>30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92</v>
      </c>
      <c r="D54" s="156"/>
      <c r="E54" s="156"/>
      <c r="F54" s="156"/>
      <c r="G54" s="156"/>
      <c r="H54" s="156"/>
      <c r="I54" s="170"/>
      <c r="J54" s="171" t="s">
        <v>93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94</v>
      </c>
      <c r="D56" s="44"/>
      <c r="E56" s="44"/>
      <c r="F56" s="44"/>
      <c r="G56" s="44"/>
      <c r="H56" s="44"/>
      <c r="I56" s="141"/>
      <c r="J56" s="152">
        <f>J84</f>
        <v>0</v>
      </c>
      <c r="K56" s="48"/>
      <c r="AU56" s="21" t="s">
        <v>95</v>
      </c>
    </row>
    <row r="57" s="7" customFormat="1" ht="24.96" customHeight="1">
      <c r="B57" s="174"/>
      <c r="C57" s="175"/>
      <c r="D57" s="176" t="s">
        <v>96</v>
      </c>
      <c r="E57" s="177"/>
      <c r="F57" s="177"/>
      <c r="G57" s="177"/>
      <c r="H57" s="177"/>
      <c r="I57" s="178"/>
      <c r="J57" s="179">
        <f>J85</f>
        <v>0</v>
      </c>
      <c r="K57" s="180"/>
    </row>
    <row r="58" s="8" customFormat="1" ht="19.92" customHeight="1">
      <c r="B58" s="181"/>
      <c r="C58" s="182"/>
      <c r="D58" s="183" t="s">
        <v>97</v>
      </c>
      <c r="E58" s="184"/>
      <c r="F58" s="184"/>
      <c r="G58" s="184"/>
      <c r="H58" s="184"/>
      <c r="I58" s="185"/>
      <c r="J58" s="186">
        <f>J86</f>
        <v>0</v>
      </c>
      <c r="K58" s="187"/>
    </row>
    <row r="59" s="8" customFormat="1" ht="19.92" customHeight="1">
      <c r="B59" s="181"/>
      <c r="C59" s="182"/>
      <c r="D59" s="183" t="s">
        <v>98</v>
      </c>
      <c r="E59" s="184"/>
      <c r="F59" s="184"/>
      <c r="G59" s="184"/>
      <c r="H59" s="184"/>
      <c r="I59" s="185"/>
      <c r="J59" s="186">
        <f>J107</f>
        <v>0</v>
      </c>
      <c r="K59" s="187"/>
    </row>
    <row r="60" s="8" customFormat="1" ht="19.92" customHeight="1">
      <c r="B60" s="181"/>
      <c r="C60" s="182"/>
      <c r="D60" s="183" t="s">
        <v>99</v>
      </c>
      <c r="E60" s="184"/>
      <c r="F60" s="184"/>
      <c r="G60" s="184"/>
      <c r="H60" s="184"/>
      <c r="I60" s="185"/>
      <c r="J60" s="186">
        <f>J120</f>
        <v>0</v>
      </c>
      <c r="K60" s="187"/>
    </row>
    <row r="61" s="7" customFormat="1" ht="24.96" customHeight="1">
      <c r="B61" s="174"/>
      <c r="C61" s="175"/>
      <c r="D61" s="176" t="s">
        <v>100</v>
      </c>
      <c r="E61" s="177"/>
      <c r="F61" s="177"/>
      <c r="G61" s="177"/>
      <c r="H61" s="177"/>
      <c r="I61" s="178"/>
      <c r="J61" s="179">
        <f>J123</f>
        <v>0</v>
      </c>
      <c r="K61" s="180"/>
    </row>
    <row r="62" s="8" customFormat="1" ht="19.92" customHeight="1">
      <c r="B62" s="181"/>
      <c r="C62" s="182"/>
      <c r="D62" s="183" t="s">
        <v>101</v>
      </c>
      <c r="E62" s="184"/>
      <c r="F62" s="184"/>
      <c r="G62" s="184"/>
      <c r="H62" s="184"/>
      <c r="I62" s="185"/>
      <c r="J62" s="186">
        <f>J124</f>
        <v>0</v>
      </c>
      <c r="K62" s="187"/>
    </row>
    <row r="63" s="7" customFormat="1" ht="24.96" customHeight="1">
      <c r="B63" s="174"/>
      <c r="C63" s="175"/>
      <c r="D63" s="176" t="s">
        <v>102</v>
      </c>
      <c r="E63" s="177"/>
      <c r="F63" s="177"/>
      <c r="G63" s="177"/>
      <c r="H63" s="177"/>
      <c r="I63" s="178"/>
      <c r="J63" s="179">
        <f>J127</f>
        <v>0</v>
      </c>
      <c r="K63" s="180"/>
    </row>
    <row r="64" s="8" customFormat="1" ht="19.92" customHeight="1">
      <c r="B64" s="181"/>
      <c r="C64" s="182"/>
      <c r="D64" s="183" t="s">
        <v>103</v>
      </c>
      <c r="E64" s="184"/>
      <c r="F64" s="184"/>
      <c r="G64" s="184"/>
      <c r="H64" s="184"/>
      <c r="I64" s="185"/>
      <c r="J64" s="186">
        <f>J128</f>
        <v>0</v>
      </c>
      <c r="K64" s="187"/>
    </row>
    <row r="65" s="1" customFormat="1" ht="21.84" customHeight="1">
      <c r="B65" s="43"/>
      <c r="C65" s="44"/>
      <c r="D65" s="44"/>
      <c r="E65" s="44"/>
      <c r="F65" s="44"/>
      <c r="G65" s="44"/>
      <c r="H65" s="44"/>
      <c r="I65" s="141"/>
      <c r="J65" s="44"/>
      <c r="K65" s="48"/>
    </row>
    <row r="66" s="1" customFormat="1" ht="6.96" customHeight="1">
      <c r="B66" s="64"/>
      <c r="C66" s="65"/>
      <c r="D66" s="65"/>
      <c r="E66" s="65"/>
      <c r="F66" s="65"/>
      <c r="G66" s="65"/>
      <c r="H66" s="65"/>
      <c r="I66" s="163"/>
      <c r="J66" s="65"/>
      <c r="K66" s="66"/>
    </row>
    <row r="70" s="1" customFormat="1" ht="6.96" customHeight="1">
      <c r="B70" s="67"/>
      <c r="C70" s="68"/>
      <c r="D70" s="68"/>
      <c r="E70" s="68"/>
      <c r="F70" s="68"/>
      <c r="G70" s="68"/>
      <c r="H70" s="68"/>
      <c r="I70" s="166"/>
      <c r="J70" s="68"/>
      <c r="K70" s="68"/>
      <c r="L70" s="69"/>
    </row>
    <row r="71" s="1" customFormat="1" ht="36.96" customHeight="1">
      <c r="B71" s="43"/>
      <c r="C71" s="70" t="s">
        <v>104</v>
      </c>
      <c r="D71" s="71"/>
      <c r="E71" s="71"/>
      <c r="F71" s="71"/>
      <c r="G71" s="71"/>
      <c r="H71" s="71"/>
      <c r="I71" s="188"/>
      <c r="J71" s="71"/>
      <c r="K71" s="71"/>
      <c r="L71" s="69"/>
    </row>
    <row r="72" s="1" customFormat="1" ht="6.96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4.4" customHeight="1">
      <c r="B73" s="43"/>
      <c r="C73" s="73" t="s">
        <v>18</v>
      </c>
      <c r="D73" s="71"/>
      <c r="E73" s="71"/>
      <c r="F73" s="71"/>
      <c r="G73" s="71"/>
      <c r="H73" s="71"/>
      <c r="I73" s="188"/>
      <c r="J73" s="71"/>
      <c r="K73" s="71"/>
      <c r="L73" s="69"/>
    </row>
    <row r="74" s="1" customFormat="1" ht="16.5" customHeight="1">
      <c r="B74" s="43"/>
      <c r="C74" s="71"/>
      <c r="D74" s="71"/>
      <c r="E74" s="189" t="str">
        <f>E7</f>
        <v>Císařské lázně - Karlovy Vary</v>
      </c>
      <c r="F74" s="73"/>
      <c r="G74" s="73"/>
      <c r="H74" s="73"/>
      <c r="I74" s="188"/>
      <c r="J74" s="71"/>
      <c r="K74" s="71"/>
      <c r="L74" s="69"/>
    </row>
    <row r="75" s="1" customFormat="1" ht="14.4" customHeight="1">
      <c r="B75" s="43"/>
      <c r="C75" s="73" t="s">
        <v>89</v>
      </c>
      <c r="D75" s="71"/>
      <c r="E75" s="71"/>
      <c r="F75" s="71"/>
      <c r="G75" s="71"/>
      <c r="H75" s="71"/>
      <c r="I75" s="188"/>
      <c r="J75" s="71"/>
      <c r="K75" s="71"/>
      <c r="L75" s="69"/>
    </row>
    <row r="76" s="1" customFormat="1" ht="17.25" customHeight="1">
      <c r="B76" s="43"/>
      <c r="C76" s="71"/>
      <c r="D76" s="71"/>
      <c r="E76" s="79" t="str">
        <f>E9</f>
        <v>1_D.1.1.a_08 - Sanační práce</v>
      </c>
      <c r="F76" s="71"/>
      <c r="G76" s="71"/>
      <c r="H76" s="71"/>
      <c r="I76" s="188"/>
      <c r="J76" s="71"/>
      <c r="K76" s="71"/>
      <c r="L76" s="69"/>
    </row>
    <row r="77" s="1" customFormat="1" ht="6.96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="1" customFormat="1" ht="18" customHeight="1">
      <c r="B78" s="43"/>
      <c r="C78" s="73" t="s">
        <v>23</v>
      </c>
      <c r="D78" s="71"/>
      <c r="E78" s="71"/>
      <c r="F78" s="190" t="str">
        <f>F12</f>
        <v xml:space="preserve"> </v>
      </c>
      <c r="G78" s="71"/>
      <c r="H78" s="71"/>
      <c r="I78" s="191" t="s">
        <v>25</v>
      </c>
      <c r="J78" s="82" t="str">
        <f>IF(J12="","",J12)</f>
        <v>23. 7. 2018</v>
      </c>
      <c r="K78" s="71"/>
      <c r="L78" s="69"/>
    </row>
    <row r="79" s="1" customFormat="1" ht="6.96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="1" customFormat="1">
      <c r="B80" s="43"/>
      <c r="C80" s="73" t="s">
        <v>27</v>
      </c>
      <c r="D80" s="71"/>
      <c r="E80" s="71"/>
      <c r="F80" s="190" t="str">
        <f>E15</f>
        <v xml:space="preserve"> </v>
      </c>
      <c r="G80" s="71"/>
      <c r="H80" s="71"/>
      <c r="I80" s="191" t="s">
        <v>32</v>
      </c>
      <c r="J80" s="190" t="str">
        <f>E21</f>
        <v xml:space="preserve"> </v>
      </c>
      <c r="K80" s="71"/>
      <c r="L80" s="69"/>
    </row>
    <row r="81" s="1" customFormat="1" ht="14.4" customHeight="1">
      <c r="B81" s="43"/>
      <c r="C81" s="73" t="s">
        <v>30</v>
      </c>
      <c r="D81" s="71"/>
      <c r="E81" s="71"/>
      <c r="F81" s="190" t="str">
        <f>IF(E18="","",E18)</f>
        <v/>
      </c>
      <c r="G81" s="71"/>
      <c r="H81" s="71"/>
      <c r="I81" s="188"/>
      <c r="J81" s="71"/>
      <c r="K81" s="71"/>
      <c r="L81" s="69"/>
    </row>
    <row r="82" s="1" customFormat="1" ht="10.32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="9" customFormat="1" ht="29.28" customHeight="1">
      <c r="B83" s="192"/>
      <c r="C83" s="193" t="s">
        <v>105</v>
      </c>
      <c r="D83" s="194" t="s">
        <v>54</v>
      </c>
      <c r="E83" s="194" t="s">
        <v>50</v>
      </c>
      <c r="F83" s="194" t="s">
        <v>106</v>
      </c>
      <c r="G83" s="194" t="s">
        <v>107</v>
      </c>
      <c r="H83" s="194" t="s">
        <v>108</v>
      </c>
      <c r="I83" s="195" t="s">
        <v>109</v>
      </c>
      <c r="J83" s="194" t="s">
        <v>93</v>
      </c>
      <c r="K83" s="196" t="s">
        <v>110</v>
      </c>
      <c r="L83" s="197"/>
      <c r="M83" s="99" t="s">
        <v>111</v>
      </c>
      <c r="N83" s="100" t="s">
        <v>39</v>
      </c>
      <c r="O83" s="100" t="s">
        <v>112</v>
      </c>
      <c r="P83" s="100" t="s">
        <v>113</v>
      </c>
      <c r="Q83" s="100" t="s">
        <v>114</v>
      </c>
      <c r="R83" s="100" t="s">
        <v>115</v>
      </c>
      <c r="S83" s="100" t="s">
        <v>116</v>
      </c>
      <c r="T83" s="101" t="s">
        <v>117</v>
      </c>
    </row>
    <row r="84" s="1" customFormat="1" ht="29.28" customHeight="1">
      <c r="B84" s="43"/>
      <c r="C84" s="105" t="s">
        <v>94</v>
      </c>
      <c r="D84" s="71"/>
      <c r="E84" s="71"/>
      <c r="F84" s="71"/>
      <c r="G84" s="71"/>
      <c r="H84" s="71"/>
      <c r="I84" s="188"/>
      <c r="J84" s="198">
        <f>BK84</f>
        <v>0</v>
      </c>
      <c r="K84" s="71"/>
      <c r="L84" s="69"/>
      <c r="M84" s="102"/>
      <c r="N84" s="103"/>
      <c r="O84" s="103"/>
      <c r="P84" s="199">
        <f>P85+P123+P127</f>
        <v>0</v>
      </c>
      <c r="Q84" s="103"/>
      <c r="R84" s="199">
        <f>R85+R123+R127</f>
        <v>0.048000000000000001</v>
      </c>
      <c r="S84" s="103"/>
      <c r="T84" s="200">
        <f>T85+T123+T127</f>
        <v>65.312280000000001</v>
      </c>
      <c r="AT84" s="21" t="s">
        <v>68</v>
      </c>
      <c r="AU84" s="21" t="s">
        <v>95</v>
      </c>
      <c r="BK84" s="201">
        <f>BK85+BK123+BK127</f>
        <v>0</v>
      </c>
    </row>
    <row r="85" s="10" customFormat="1" ht="37.44001" customHeight="1">
      <c r="B85" s="202"/>
      <c r="C85" s="203"/>
      <c r="D85" s="204" t="s">
        <v>68</v>
      </c>
      <c r="E85" s="205" t="s">
        <v>118</v>
      </c>
      <c r="F85" s="205" t="s">
        <v>119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P86+P107+P120</f>
        <v>0</v>
      </c>
      <c r="Q85" s="210"/>
      <c r="R85" s="211">
        <f>R86+R107+R120</f>
        <v>0.048000000000000001</v>
      </c>
      <c r="S85" s="210"/>
      <c r="T85" s="212">
        <f>T86+T107+T120</f>
        <v>65.312280000000001</v>
      </c>
      <c r="AR85" s="213" t="s">
        <v>77</v>
      </c>
      <c r="AT85" s="214" t="s">
        <v>68</v>
      </c>
      <c r="AU85" s="214" t="s">
        <v>69</v>
      </c>
      <c r="AY85" s="213" t="s">
        <v>120</v>
      </c>
      <c r="BK85" s="215">
        <f>BK86+BK107+BK120</f>
        <v>0</v>
      </c>
    </row>
    <row r="86" s="10" customFormat="1" ht="19.92" customHeight="1">
      <c r="B86" s="202"/>
      <c r="C86" s="203"/>
      <c r="D86" s="204" t="s">
        <v>68</v>
      </c>
      <c r="E86" s="216" t="s">
        <v>121</v>
      </c>
      <c r="F86" s="216" t="s">
        <v>122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SUM(P87:P106)</f>
        <v>0</v>
      </c>
      <c r="Q86" s="210"/>
      <c r="R86" s="211">
        <f>SUM(R87:R106)</f>
        <v>0.048000000000000001</v>
      </c>
      <c r="S86" s="210"/>
      <c r="T86" s="212">
        <f>SUM(T87:T106)</f>
        <v>65.312280000000001</v>
      </c>
      <c r="AR86" s="213" t="s">
        <v>77</v>
      </c>
      <c r="AT86" s="214" t="s">
        <v>68</v>
      </c>
      <c r="AU86" s="214" t="s">
        <v>77</v>
      </c>
      <c r="AY86" s="213" t="s">
        <v>120</v>
      </c>
      <c r="BK86" s="215">
        <f>SUM(BK87:BK106)</f>
        <v>0</v>
      </c>
    </row>
    <row r="87" s="1" customFormat="1" ht="25.5" customHeight="1">
      <c r="B87" s="43"/>
      <c r="C87" s="218" t="s">
        <v>77</v>
      </c>
      <c r="D87" s="218" t="s">
        <v>123</v>
      </c>
      <c r="E87" s="219" t="s">
        <v>124</v>
      </c>
      <c r="F87" s="220" t="s">
        <v>125</v>
      </c>
      <c r="G87" s="221" t="s">
        <v>126</v>
      </c>
      <c r="H87" s="222">
        <v>793.67999999999995</v>
      </c>
      <c r="I87" s="223"/>
      <c r="J87" s="224">
        <f>ROUND(I87*H87,2)</f>
        <v>0</v>
      </c>
      <c r="K87" s="220" t="s">
        <v>127</v>
      </c>
      <c r="L87" s="69"/>
      <c r="M87" s="225" t="s">
        <v>21</v>
      </c>
      <c r="N87" s="226" t="s">
        <v>40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0.045999999999999999</v>
      </c>
      <c r="T87" s="228">
        <f>S87*H87</f>
        <v>36.509279999999997</v>
      </c>
      <c r="AR87" s="21" t="s">
        <v>128</v>
      </c>
      <c r="AT87" s="21" t="s">
        <v>123</v>
      </c>
      <c r="AU87" s="21" t="s">
        <v>79</v>
      </c>
      <c r="AY87" s="21" t="s">
        <v>120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77</v>
      </c>
      <c r="BK87" s="229">
        <f>ROUND(I87*H87,2)</f>
        <v>0</v>
      </c>
      <c r="BL87" s="21" t="s">
        <v>128</v>
      </c>
      <c r="BM87" s="21" t="s">
        <v>129</v>
      </c>
    </row>
    <row r="88" s="1" customFormat="1">
      <c r="B88" s="43"/>
      <c r="C88" s="71"/>
      <c r="D88" s="230" t="s">
        <v>130</v>
      </c>
      <c r="E88" s="71"/>
      <c r="F88" s="231" t="s">
        <v>131</v>
      </c>
      <c r="G88" s="71"/>
      <c r="H88" s="71"/>
      <c r="I88" s="188"/>
      <c r="J88" s="71"/>
      <c r="K88" s="71"/>
      <c r="L88" s="69"/>
      <c r="M88" s="232"/>
      <c r="N88" s="44"/>
      <c r="O88" s="44"/>
      <c r="P88" s="44"/>
      <c r="Q88" s="44"/>
      <c r="R88" s="44"/>
      <c r="S88" s="44"/>
      <c r="T88" s="92"/>
      <c r="AT88" s="21" t="s">
        <v>130</v>
      </c>
      <c r="AU88" s="21" t="s">
        <v>79</v>
      </c>
    </row>
    <row r="89" s="11" customFormat="1">
      <c r="B89" s="233"/>
      <c r="C89" s="234"/>
      <c r="D89" s="230" t="s">
        <v>132</v>
      </c>
      <c r="E89" s="235" t="s">
        <v>21</v>
      </c>
      <c r="F89" s="236" t="s">
        <v>133</v>
      </c>
      <c r="G89" s="234"/>
      <c r="H89" s="237">
        <v>1043.6800000000001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132</v>
      </c>
      <c r="AU89" s="243" t="s">
        <v>79</v>
      </c>
      <c r="AV89" s="11" t="s">
        <v>79</v>
      </c>
      <c r="AW89" s="11" t="s">
        <v>33</v>
      </c>
      <c r="AX89" s="11" t="s">
        <v>69</v>
      </c>
      <c r="AY89" s="243" t="s">
        <v>120</v>
      </c>
    </row>
    <row r="90" s="11" customFormat="1">
      <c r="B90" s="233"/>
      <c r="C90" s="234"/>
      <c r="D90" s="230" t="s">
        <v>132</v>
      </c>
      <c r="E90" s="235" t="s">
        <v>21</v>
      </c>
      <c r="F90" s="236" t="s">
        <v>134</v>
      </c>
      <c r="G90" s="234"/>
      <c r="H90" s="237">
        <v>-250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132</v>
      </c>
      <c r="AU90" s="243" t="s">
        <v>79</v>
      </c>
      <c r="AV90" s="11" t="s">
        <v>79</v>
      </c>
      <c r="AW90" s="11" t="s">
        <v>33</v>
      </c>
      <c r="AX90" s="11" t="s">
        <v>69</v>
      </c>
      <c r="AY90" s="243" t="s">
        <v>120</v>
      </c>
    </row>
    <row r="91" s="1" customFormat="1" ht="16.5" customHeight="1">
      <c r="B91" s="43"/>
      <c r="C91" s="218" t="s">
        <v>79</v>
      </c>
      <c r="D91" s="218" t="s">
        <v>123</v>
      </c>
      <c r="E91" s="219" t="s">
        <v>135</v>
      </c>
      <c r="F91" s="220" t="s">
        <v>136</v>
      </c>
      <c r="G91" s="221" t="s">
        <v>126</v>
      </c>
      <c r="H91" s="222">
        <v>93.400000000000006</v>
      </c>
      <c r="I91" s="223"/>
      <c r="J91" s="224">
        <f>ROUND(I91*H91,2)</f>
        <v>0</v>
      </c>
      <c r="K91" s="220" t="s">
        <v>127</v>
      </c>
      <c r="L91" s="69"/>
      <c r="M91" s="225" t="s">
        <v>21</v>
      </c>
      <c r="N91" s="226" t="s">
        <v>40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0.060999999999999999</v>
      </c>
      <c r="T91" s="228">
        <f>S91*H91</f>
        <v>5.6974</v>
      </c>
      <c r="AR91" s="21" t="s">
        <v>128</v>
      </c>
      <c r="AT91" s="21" t="s">
        <v>123</v>
      </c>
      <c r="AU91" s="21" t="s">
        <v>79</v>
      </c>
      <c r="AY91" s="21" t="s">
        <v>120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77</v>
      </c>
      <c r="BK91" s="229">
        <f>ROUND(I91*H91,2)</f>
        <v>0</v>
      </c>
      <c r="BL91" s="21" t="s">
        <v>128</v>
      </c>
      <c r="BM91" s="21" t="s">
        <v>137</v>
      </c>
    </row>
    <row r="92" s="1" customFormat="1">
      <c r="B92" s="43"/>
      <c r="C92" s="71"/>
      <c r="D92" s="230" t="s">
        <v>130</v>
      </c>
      <c r="E92" s="71"/>
      <c r="F92" s="231" t="s">
        <v>138</v>
      </c>
      <c r="G92" s="71"/>
      <c r="H92" s="71"/>
      <c r="I92" s="188"/>
      <c r="J92" s="71"/>
      <c r="K92" s="71"/>
      <c r="L92" s="69"/>
      <c r="M92" s="232"/>
      <c r="N92" s="44"/>
      <c r="O92" s="44"/>
      <c r="P92" s="44"/>
      <c r="Q92" s="44"/>
      <c r="R92" s="44"/>
      <c r="S92" s="44"/>
      <c r="T92" s="92"/>
      <c r="AT92" s="21" t="s">
        <v>130</v>
      </c>
      <c r="AU92" s="21" t="s">
        <v>79</v>
      </c>
    </row>
    <row r="93" s="11" customFormat="1">
      <c r="B93" s="233"/>
      <c r="C93" s="234"/>
      <c r="D93" s="230" t="s">
        <v>132</v>
      </c>
      <c r="E93" s="235" t="s">
        <v>21</v>
      </c>
      <c r="F93" s="236" t="s">
        <v>139</v>
      </c>
      <c r="G93" s="234"/>
      <c r="H93" s="237">
        <v>93.400000000000006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132</v>
      </c>
      <c r="AU93" s="243" t="s">
        <v>79</v>
      </c>
      <c r="AV93" s="11" t="s">
        <v>79</v>
      </c>
      <c r="AW93" s="11" t="s">
        <v>33</v>
      </c>
      <c r="AX93" s="11" t="s">
        <v>69</v>
      </c>
      <c r="AY93" s="243" t="s">
        <v>120</v>
      </c>
    </row>
    <row r="94" s="1" customFormat="1" ht="16.5" customHeight="1">
      <c r="B94" s="43"/>
      <c r="C94" s="218" t="s">
        <v>140</v>
      </c>
      <c r="D94" s="218" t="s">
        <v>123</v>
      </c>
      <c r="E94" s="219" t="s">
        <v>141</v>
      </c>
      <c r="F94" s="220" t="s">
        <v>142</v>
      </c>
      <c r="G94" s="221" t="s">
        <v>126</v>
      </c>
      <c r="H94" s="222">
        <v>343.39999999999998</v>
      </c>
      <c r="I94" s="223"/>
      <c r="J94" s="224">
        <f>ROUND(I94*H94,2)</f>
        <v>0</v>
      </c>
      <c r="K94" s="220" t="s">
        <v>127</v>
      </c>
      <c r="L94" s="69"/>
      <c r="M94" s="225" t="s">
        <v>21</v>
      </c>
      <c r="N94" s="226" t="s">
        <v>40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0.014</v>
      </c>
      <c r="T94" s="228">
        <f>S94*H94</f>
        <v>4.8075999999999999</v>
      </c>
      <c r="AR94" s="21" t="s">
        <v>128</v>
      </c>
      <c r="AT94" s="21" t="s">
        <v>123</v>
      </c>
      <c r="AU94" s="21" t="s">
        <v>79</v>
      </c>
      <c r="AY94" s="21" t="s">
        <v>120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77</v>
      </c>
      <c r="BK94" s="229">
        <f>ROUND(I94*H94,2)</f>
        <v>0</v>
      </c>
      <c r="BL94" s="21" t="s">
        <v>128</v>
      </c>
      <c r="BM94" s="21" t="s">
        <v>143</v>
      </c>
    </row>
    <row r="95" s="1" customFormat="1">
      <c r="B95" s="43"/>
      <c r="C95" s="71"/>
      <c r="D95" s="230" t="s">
        <v>130</v>
      </c>
      <c r="E95" s="71"/>
      <c r="F95" s="231" t="s">
        <v>144</v>
      </c>
      <c r="G95" s="71"/>
      <c r="H95" s="71"/>
      <c r="I95" s="188"/>
      <c r="J95" s="71"/>
      <c r="K95" s="71"/>
      <c r="L95" s="69"/>
      <c r="M95" s="232"/>
      <c r="N95" s="44"/>
      <c r="O95" s="44"/>
      <c r="P95" s="44"/>
      <c r="Q95" s="44"/>
      <c r="R95" s="44"/>
      <c r="S95" s="44"/>
      <c r="T95" s="92"/>
      <c r="AT95" s="21" t="s">
        <v>130</v>
      </c>
      <c r="AU95" s="21" t="s">
        <v>79</v>
      </c>
    </row>
    <row r="96" s="11" customFormat="1">
      <c r="B96" s="233"/>
      <c r="C96" s="234"/>
      <c r="D96" s="230" t="s">
        <v>132</v>
      </c>
      <c r="E96" s="235" t="s">
        <v>21</v>
      </c>
      <c r="F96" s="236" t="s">
        <v>145</v>
      </c>
      <c r="G96" s="234"/>
      <c r="H96" s="237">
        <v>343.39999999999998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132</v>
      </c>
      <c r="AU96" s="243" t="s">
        <v>79</v>
      </c>
      <c r="AV96" s="11" t="s">
        <v>79</v>
      </c>
      <c r="AW96" s="11" t="s">
        <v>33</v>
      </c>
      <c r="AX96" s="11" t="s">
        <v>69</v>
      </c>
      <c r="AY96" s="243" t="s">
        <v>120</v>
      </c>
    </row>
    <row r="97" s="1" customFormat="1" ht="16.5" customHeight="1">
      <c r="B97" s="43"/>
      <c r="C97" s="218" t="s">
        <v>128</v>
      </c>
      <c r="D97" s="218" t="s">
        <v>123</v>
      </c>
      <c r="E97" s="219" t="s">
        <v>146</v>
      </c>
      <c r="F97" s="220" t="s">
        <v>147</v>
      </c>
      <c r="G97" s="221" t="s">
        <v>126</v>
      </c>
      <c r="H97" s="222">
        <v>250</v>
      </c>
      <c r="I97" s="223"/>
      <c r="J97" s="224">
        <f>ROUND(I97*H97,2)</f>
        <v>0</v>
      </c>
      <c r="K97" s="220" t="s">
        <v>127</v>
      </c>
      <c r="L97" s="69"/>
      <c r="M97" s="225" t="s">
        <v>21</v>
      </c>
      <c r="N97" s="226" t="s">
        <v>40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0.072999999999999995</v>
      </c>
      <c r="T97" s="228">
        <f>S97*H97</f>
        <v>18.25</v>
      </c>
      <c r="AR97" s="21" t="s">
        <v>128</v>
      </c>
      <c r="AT97" s="21" t="s">
        <v>123</v>
      </c>
      <c r="AU97" s="21" t="s">
        <v>79</v>
      </c>
      <c r="AY97" s="21" t="s">
        <v>120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77</v>
      </c>
      <c r="BK97" s="229">
        <f>ROUND(I97*H97,2)</f>
        <v>0</v>
      </c>
      <c r="BL97" s="21" t="s">
        <v>128</v>
      </c>
      <c r="BM97" s="21" t="s">
        <v>148</v>
      </c>
    </row>
    <row r="98" s="1" customFormat="1">
      <c r="B98" s="43"/>
      <c r="C98" s="71"/>
      <c r="D98" s="230" t="s">
        <v>130</v>
      </c>
      <c r="E98" s="71"/>
      <c r="F98" s="231" t="s">
        <v>149</v>
      </c>
      <c r="G98" s="71"/>
      <c r="H98" s="71"/>
      <c r="I98" s="188"/>
      <c r="J98" s="71"/>
      <c r="K98" s="71"/>
      <c r="L98" s="69"/>
      <c r="M98" s="232"/>
      <c r="N98" s="44"/>
      <c r="O98" s="44"/>
      <c r="P98" s="44"/>
      <c r="Q98" s="44"/>
      <c r="R98" s="44"/>
      <c r="S98" s="44"/>
      <c r="T98" s="92"/>
      <c r="AT98" s="21" t="s">
        <v>130</v>
      </c>
      <c r="AU98" s="21" t="s">
        <v>79</v>
      </c>
    </row>
    <row r="99" s="1" customFormat="1" ht="16.5" customHeight="1">
      <c r="B99" s="43"/>
      <c r="C99" s="218" t="s">
        <v>150</v>
      </c>
      <c r="D99" s="218" t="s">
        <v>123</v>
      </c>
      <c r="E99" s="219" t="s">
        <v>151</v>
      </c>
      <c r="F99" s="220" t="s">
        <v>152</v>
      </c>
      <c r="G99" s="221" t="s">
        <v>126</v>
      </c>
      <c r="H99" s="222">
        <v>1</v>
      </c>
      <c r="I99" s="223"/>
      <c r="J99" s="224">
        <f>ROUND(I99*H99,2)</f>
        <v>0</v>
      </c>
      <c r="K99" s="220" t="s">
        <v>127</v>
      </c>
      <c r="L99" s="69"/>
      <c r="M99" s="225" t="s">
        <v>21</v>
      </c>
      <c r="N99" s="226" t="s">
        <v>40</v>
      </c>
      <c r="O99" s="44"/>
      <c r="P99" s="227">
        <f>O99*H99</f>
        <v>0</v>
      </c>
      <c r="Q99" s="227">
        <v>0.048000000000000001</v>
      </c>
      <c r="R99" s="227">
        <f>Q99*H99</f>
        <v>0.048000000000000001</v>
      </c>
      <c r="S99" s="227">
        <v>0.048000000000000001</v>
      </c>
      <c r="T99" s="228">
        <f>S99*H99</f>
        <v>0.048000000000000001</v>
      </c>
      <c r="AR99" s="21" t="s">
        <v>128</v>
      </c>
      <c r="AT99" s="21" t="s">
        <v>123</v>
      </c>
      <c r="AU99" s="21" t="s">
        <v>79</v>
      </c>
      <c r="AY99" s="21" t="s">
        <v>120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77</v>
      </c>
      <c r="BK99" s="229">
        <f>ROUND(I99*H99,2)</f>
        <v>0</v>
      </c>
      <c r="BL99" s="21" t="s">
        <v>128</v>
      </c>
      <c r="BM99" s="21" t="s">
        <v>153</v>
      </c>
    </row>
    <row r="100" s="1" customFormat="1">
      <c r="B100" s="43"/>
      <c r="C100" s="71"/>
      <c r="D100" s="230" t="s">
        <v>130</v>
      </c>
      <c r="E100" s="71"/>
      <c r="F100" s="231" t="s">
        <v>154</v>
      </c>
      <c r="G100" s="71"/>
      <c r="H100" s="71"/>
      <c r="I100" s="188"/>
      <c r="J100" s="71"/>
      <c r="K100" s="71"/>
      <c r="L100" s="69"/>
      <c r="M100" s="232"/>
      <c r="N100" s="44"/>
      <c r="O100" s="44"/>
      <c r="P100" s="44"/>
      <c r="Q100" s="44"/>
      <c r="R100" s="44"/>
      <c r="S100" s="44"/>
      <c r="T100" s="92"/>
      <c r="AT100" s="21" t="s">
        <v>130</v>
      </c>
      <c r="AU100" s="21" t="s">
        <v>79</v>
      </c>
    </row>
    <row r="101" s="1" customFormat="1" ht="16.5" customHeight="1">
      <c r="B101" s="43"/>
      <c r="C101" s="218" t="s">
        <v>155</v>
      </c>
      <c r="D101" s="218" t="s">
        <v>123</v>
      </c>
      <c r="E101" s="219" t="s">
        <v>156</v>
      </c>
      <c r="F101" s="220" t="s">
        <v>157</v>
      </c>
      <c r="G101" s="221" t="s">
        <v>126</v>
      </c>
      <c r="H101" s="222">
        <v>1320.3800000000001</v>
      </c>
      <c r="I101" s="223"/>
      <c r="J101" s="224">
        <f>ROUND(I101*H101,2)</f>
        <v>0</v>
      </c>
      <c r="K101" s="220" t="s">
        <v>127</v>
      </c>
      <c r="L101" s="69"/>
      <c r="M101" s="225" t="s">
        <v>21</v>
      </c>
      <c r="N101" s="226" t="s">
        <v>40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128</v>
      </c>
      <c r="AT101" s="21" t="s">
        <v>123</v>
      </c>
      <c r="AU101" s="21" t="s">
        <v>79</v>
      </c>
      <c r="AY101" s="21" t="s">
        <v>120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77</v>
      </c>
      <c r="BK101" s="229">
        <f>ROUND(I101*H101,2)</f>
        <v>0</v>
      </c>
      <c r="BL101" s="21" t="s">
        <v>128</v>
      </c>
      <c r="BM101" s="21" t="s">
        <v>158</v>
      </c>
    </row>
    <row r="102" s="1" customFormat="1">
      <c r="B102" s="43"/>
      <c r="C102" s="71"/>
      <c r="D102" s="230" t="s">
        <v>130</v>
      </c>
      <c r="E102" s="71"/>
      <c r="F102" s="231" t="s">
        <v>159</v>
      </c>
      <c r="G102" s="71"/>
      <c r="H102" s="71"/>
      <c r="I102" s="188"/>
      <c r="J102" s="71"/>
      <c r="K102" s="71"/>
      <c r="L102" s="69"/>
      <c r="M102" s="232"/>
      <c r="N102" s="44"/>
      <c r="O102" s="44"/>
      <c r="P102" s="44"/>
      <c r="Q102" s="44"/>
      <c r="R102" s="44"/>
      <c r="S102" s="44"/>
      <c r="T102" s="92"/>
      <c r="AT102" s="21" t="s">
        <v>130</v>
      </c>
      <c r="AU102" s="21" t="s">
        <v>79</v>
      </c>
    </row>
    <row r="103" s="11" customFormat="1">
      <c r="B103" s="233"/>
      <c r="C103" s="234"/>
      <c r="D103" s="230" t="s">
        <v>132</v>
      </c>
      <c r="E103" s="235" t="s">
        <v>21</v>
      </c>
      <c r="F103" s="236" t="s">
        <v>160</v>
      </c>
      <c r="G103" s="234"/>
      <c r="H103" s="237">
        <v>1320.3800000000001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132</v>
      </c>
      <c r="AU103" s="243" t="s">
        <v>79</v>
      </c>
      <c r="AV103" s="11" t="s">
        <v>79</v>
      </c>
      <c r="AW103" s="11" t="s">
        <v>33</v>
      </c>
      <c r="AX103" s="11" t="s">
        <v>69</v>
      </c>
      <c r="AY103" s="243" t="s">
        <v>120</v>
      </c>
    </row>
    <row r="104" s="1" customFormat="1" ht="25.5" customHeight="1">
      <c r="B104" s="43"/>
      <c r="C104" s="218" t="s">
        <v>161</v>
      </c>
      <c r="D104" s="218" t="s">
        <v>123</v>
      </c>
      <c r="E104" s="219" t="s">
        <v>162</v>
      </c>
      <c r="F104" s="220" t="s">
        <v>163</v>
      </c>
      <c r="G104" s="221" t="s">
        <v>126</v>
      </c>
      <c r="H104" s="222">
        <v>1320.3800000000001</v>
      </c>
      <c r="I104" s="223"/>
      <c r="J104" s="224">
        <f>ROUND(I104*H104,2)</f>
        <v>0</v>
      </c>
      <c r="K104" s="220" t="s">
        <v>21</v>
      </c>
      <c r="L104" s="69"/>
      <c r="M104" s="225" t="s">
        <v>21</v>
      </c>
      <c r="N104" s="226" t="s">
        <v>40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128</v>
      </c>
      <c r="AT104" s="21" t="s">
        <v>123</v>
      </c>
      <c r="AU104" s="21" t="s">
        <v>79</v>
      </c>
      <c r="AY104" s="21" t="s">
        <v>120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77</v>
      </c>
      <c r="BK104" s="229">
        <f>ROUND(I104*H104,2)</f>
        <v>0</v>
      </c>
      <c r="BL104" s="21" t="s">
        <v>128</v>
      </c>
      <c r="BM104" s="21" t="s">
        <v>164</v>
      </c>
    </row>
    <row r="105" s="1" customFormat="1">
      <c r="B105" s="43"/>
      <c r="C105" s="71"/>
      <c r="D105" s="230" t="s">
        <v>130</v>
      </c>
      <c r="E105" s="71"/>
      <c r="F105" s="231" t="s">
        <v>163</v>
      </c>
      <c r="G105" s="71"/>
      <c r="H105" s="71"/>
      <c r="I105" s="188"/>
      <c r="J105" s="71"/>
      <c r="K105" s="71"/>
      <c r="L105" s="69"/>
      <c r="M105" s="232"/>
      <c r="N105" s="44"/>
      <c r="O105" s="44"/>
      <c r="P105" s="44"/>
      <c r="Q105" s="44"/>
      <c r="R105" s="44"/>
      <c r="S105" s="44"/>
      <c r="T105" s="92"/>
      <c r="AT105" s="21" t="s">
        <v>130</v>
      </c>
      <c r="AU105" s="21" t="s">
        <v>79</v>
      </c>
    </row>
    <row r="106" s="11" customFormat="1">
      <c r="B106" s="233"/>
      <c r="C106" s="234"/>
      <c r="D106" s="230" t="s">
        <v>132</v>
      </c>
      <c r="E106" s="235" t="s">
        <v>21</v>
      </c>
      <c r="F106" s="236" t="s">
        <v>160</v>
      </c>
      <c r="G106" s="234"/>
      <c r="H106" s="237">
        <v>1320.3800000000001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132</v>
      </c>
      <c r="AU106" s="243" t="s">
        <v>79</v>
      </c>
      <c r="AV106" s="11" t="s">
        <v>79</v>
      </c>
      <c r="AW106" s="11" t="s">
        <v>33</v>
      </c>
      <c r="AX106" s="11" t="s">
        <v>69</v>
      </c>
      <c r="AY106" s="243" t="s">
        <v>120</v>
      </c>
    </row>
    <row r="107" s="10" customFormat="1" ht="29.88" customHeight="1">
      <c r="B107" s="202"/>
      <c r="C107" s="203"/>
      <c r="D107" s="204" t="s">
        <v>68</v>
      </c>
      <c r="E107" s="216" t="s">
        <v>165</v>
      </c>
      <c r="F107" s="216" t="s">
        <v>166</v>
      </c>
      <c r="G107" s="203"/>
      <c r="H107" s="203"/>
      <c r="I107" s="206"/>
      <c r="J107" s="217">
        <f>BK107</f>
        <v>0</v>
      </c>
      <c r="K107" s="203"/>
      <c r="L107" s="208"/>
      <c r="M107" s="209"/>
      <c r="N107" s="210"/>
      <c r="O107" s="210"/>
      <c r="P107" s="211">
        <f>SUM(P108:P119)</f>
        <v>0</v>
      </c>
      <c r="Q107" s="210"/>
      <c r="R107" s="211">
        <f>SUM(R108:R119)</f>
        <v>0</v>
      </c>
      <c r="S107" s="210"/>
      <c r="T107" s="212">
        <f>SUM(T108:T119)</f>
        <v>0</v>
      </c>
      <c r="AR107" s="213" t="s">
        <v>77</v>
      </c>
      <c r="AT107" s="214" t="s">
        <v>68</v>
      </c>
      <c r="AU107" s="214" t="s">
        <v>77</v>
      </c>
      <c r="AY107" s="213" t="s">
        <v>120</v>
      </c>
      <c r="BK107" s="215">
        <f>SUM(BK108:BK119)</f>
        <v>0</v>
      </c>
    </row>
    <row r="108" s="1" customFormat="1" ht="25.5" customHeight="1">
      <c r="B108" s="43"/>
      <c r="C108" s="218" t="s">
        <v>167</v>
      </c>
      <c r="D108" s="218" t="s">
        <v>123</v>
      </c>
      <c r="E108" s="219" t="s">
        <v>168</v>
      </c>
      <c r="F108" s="220" t="s">
        <v>169</v>
      </c>
      <c r="G108" s="221" t="s">
        <v>170</v>
      </c>
      <c r="H108" s="222">
        <v>65.311999999999998</v>
      </c>
      <c r="I108" s="223"/>
      <c r="J108" s="224">
        <f>ROUND(I108*H108,2)</f>
        <v>0</v>
      </c>
      <c r="K108" s="220" t="s">
        <v>127</v>
      </c>
      <c r="L108" s="69"/>
      <c r="M108" s="225" t="s">
        <v>21</v>
      </c>
      <c r="N108" s="226" t="s">
        <v>40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128</v>
      </c>
      <c r="AT108" s="21" t="s">
        <v>123</v>
      </c>
      <c r="AU108" s="21" t="s">
        <v>79</v>
      </c>
      <c r="AY108" s="21" t="s">
        <v>120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77</v>
      </c>
      <c r="BK108" s="229">
        <f>ROUND(I108*H108,2)</f>
        <v>0</v>
      </c>
      <c r="BL108" s="21" t="s">
        <v>128</v>
      </c>
      <c r="BM108" s="21" t="s">
        <v>171</v>
      </c>
    </row>
    <row r="109" s="1" customFormat="1">
      <c r="B109" s="43"/>
      <c r="C109" s="71"/>
      <c r="D109" s="230" t="s">
        <v>130</v>
      </c>
      <c r="E109" s="71"/>
      <c r="F109" s="231" t="s">
        <v>172</v>
      </c>
      <c r="G109" s="71"/>
      <c r="H109" s="71"/>
      <c r="I109" s="188"/>
      <c r="J109" s="71"/>
      <c r="K109" s="71"/>
      <c r="L109" s="69"/>
      <c r="M109" s="232"/>
      <c r="N109" s="44"/>
      <c r="O109" s="44"/>
      <c r="P109" s="44"/>
      <c r="Q109" s="44"/>
      <c r="R109" s="44"/>
      <c r="S109" s="44"/>
      <c r="T109" s="92"/>
      <c r="AT109" s="21" t="s">
        <v>130</v>
      </c>
      <c r="AU109" s="21" t="s">
        <v>79</v>
      </c>
    </row>
    <row r="110" s="1" customFormat="1" ht="25.5" customHeight="1">
      <c r="B110" s="43"/>
      <c r="C110" s="218" t="s">
        <v>121</v>
      </c>
      <c r="D110" s="218" t="s">
        <v>123</v>
      </c>
      <c r="E110" s="219" t="s">
        <v>173</v>
      </c>
      <c r="F110" s="220" t="s">
        <v>174</v>
      </c>
      <c r="G110" s="221" t="s">
        <v>170</v>
      </c>
      <c r="H110" s="222">
        <v>65.311999999999998</v>
      </c>
      <c r="I110" s="223"/>
      <c r="J110" s="224">
        <f>ROUND(I110*H110,2)</f>
        <v>0</v>
      </c>
      <c r="K110" s="220" t="s">
        <v>127</v>
      </c>
      <c r="L110" s="69"/>
      <c r="M110" s="225" t="s">
        <v>21</v>
      </c>
      <c r="N110" s="226" t="s">
        <v>40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128</v>
      </c>
      <c r="AT110" s="21" t="s">
        <v>123</v>
      </c>
      <c r="AU110" s="21" t="s">
        <v>79</v>
      </c>
      <c r="AY110" s="21" t="s">
        <v>120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77</v>
      </c>
      <c r="BK110" s="229">
        <f>ROUND(I110*H110,2)</f>
        <v>0</v>
      </c>
      <c r="BL110" s="21" t="s">
        <v>128</v>
      </c>
      <c r="BM110" s="21" t="s">
        <v>175</v>
      </c>
    </row>
    <row r="111" s="1" customFormat="1">
      <c r="B111" s="43"/>
      <c r="C111" s="71"/>
      <c r="D111" s="230" t="s">
        <v>130</v>
      </c>
      <c r="E111" s="71"/>
      <c r="F111" s="231" t="s">
        <v>176</v>
      </c>
      <c r="G111" s="71"/>
      <c r="H111" s="71"/>
      <c r="I111" s="188"/>
      <c r="J111" s="71"/>
      <c r="K111" s="71"/>
      <c r="L111" s="69"/>
      <c r="M111" s="232"/>
      <c r="N111" s="44"/>
      <c r="O111" s="44"/>
      <c r="P111" s="44"/>
      <c r="Q111" s="44"/>
      <c r="R111" s="44"/>
      <c r="S111" s="44"/>
      <c r="T111" s="92"/>
      <c r="AT111" s="21" t="s">
        <v>130</v>
      </c>
      <c r="AU111" s="21" t="s">
        <v>79</v>
      </c>
    </row>
    <row r="112" s="1" customFormat="1" ht="25.5" customHeight="1">
      <c r="B112" s="43"/>
      <c r="C112" s="218" t="s">
        <v>177</v>
      </c>
      <c r="D112" s="218" t="s">
        <v>123</v>
      </c>
      <c r="E112" s="219" t="s">
        <v>178</v>
      </c>
      <c r="F112" s="220" t="s">
        <v>179</v>
      </c>
      <c r="G112" s="221" t="s">
        <v>170</v>
      </c>
      <c r="H112" s="222">
        <v>914.36800000000005</v>
      </c>
      <c r="I112" s="223"/>
      <c r="J112" s="224">
        <f>ROUND(I112*H112,2)</f>
        <v>0</v>
      </c>
      <c r="K112" s="220" t="s">
        <v>127</v>
      </c>
      <c r="L112" s="69"/>
      <c r="M112" s="225" t="s">
        <v>21</v>
      </c>
      <c r="N112" s="226" t="s">
        <v>40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128</v>
      </c>
      <c r="AT112" s="21" t="s">
        <v>123</v>
      </c>
      <c r="AU112" s="21" t="s">
        <v>79</v>
      </c>
      <c r="AY112" s="21" t="s">
        <v>120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77</v>
      </c>
      <c r="BK112" s="229">
        <f>ROUND(I112*H112,2)</f>
        <v>0</v>
      </c>
      <c r="BL112" s="21" t="s">
        <v>128</v>
      </c>
      <c r="BM112" s="21" t="s">
        <v>180</v>
      </c>
    </row>
    <row r="113" s="1" customFormat="1">
      <c r="B113" s="43"/>
      <c r="C113" s="71"/>
      <c r="D113" s="230" t="s">
        <v>130</v>
      </c>
      <c r="E113" s="71"/>
      <c r="F113" s="231" t="s">
        <v>181</v>
      </c>
      <c r="G113" s="71"/>
      <c r="H113" s="71"/>
      <c r="I113" s="188"/>
      <c r="J113" s="71"/>
      <c r="K113" s="71"/>
      <c r="L113" s="69"/>
      <c r="M113" s="232"/>
      <c r="N113" s="44"/>
      <c r="O113" s="44"/>
      <c r="P113" s="44"/>
      <c r="Q113" s="44"/>
      <c r="R113" s="44"/>
      <c r="S113" s="44"/>
      <c r="T113" s="92"/>
      <c r="AT113" s="21" t="s">
        <v>130</v>
      </c>
      <c r="AU113" s="21" t="s">
        <v>79</v>
      </c>
    </row>
    <row r="114" s="11" customFormat="1">
      <c r="B114" s="233"/>
      <c r="C114" s="234"/>
      <c r="D114" s="230" t="s">
        <v>132</v>
      </c>
      <c r="E114" s="234"/>
      <c r="F114" s="236" t="s">
        <v>182</v>
      </c>
      <c r="G114" s="234"/>
      <c r="H114" s="237">
        <v>914.36800000000005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132</v>
      </c>
      <c r="AU114" s="243" t="s">
        <v>79</v>
      </c>
      <c r="AV114" s="11" t="s">
        <v>79</v>
      </c>
      <c r="AW114" s="11" t="s">
        <v>6</v>
      </c>
      <c r="AX114" s="11" t="s">
        <v>77</v>
      </c>
      <c r="AY114" s="243" t="s">
        <v>120</v>
      </c>
    </row>
    <row r="115" s="1" customFormat="1" ht="25.5" customHeight="1">
      <c r="B115" s="43"/>
      <c r="C115" s="218" t="s">
        <v>183</v>
      </c>
      <c r="D115" s="218" t="s">
        <v>123</v>
      </c>
      <c r="E115" s="219" t="s">
        <v>184</v>
      </c>
      <c r="F115" s="220" t="s">
        <v>185</v>
      </c>
      <c r="G115" s="221" t="s">
        <v>170</v>
      </c>
      <c r="H115" s="222">
        <v>65.263999999999996</v>
      </c>
      <c r="I115" s="223"/>
      <c r="J115" s="224">
        <f>ROUND(I115*H115,2)</f>
        <v>0</v>
      </c>
      <c r="K115" s="220" t="s">
        <v>127</v>
      </c>
      <c r="L115" s="69"/>
      <c r="M115" s="225" t="s">
        <v>21</v>
      </c>
      <c r="N115" s="226" t="s">
        <v>40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128</v>
      </c>
      <c r="AT115" s="21" t="s">
        <v>123</v>
      </c>
      <c r="AU115" s="21" t="s">
        <v>79</v>
      </c>
      <c r="AY115" s="21" t="s">
        <v>120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77</v>
      </c>
      <c r="BK115" s="229">
        <f>ROUND(I115*H115,2)</f>
        <v>0</v>
      </c>
      <c r="BL115" s="21" t="s">
        <v>128</v>
      </c>
      <c r="BM115" s="21" t="s">
        <v>186</v>
      </c>
    </row>
    <row r="116" s="1" customFormat="1">
      <c r="B116" s="43"/>
      <c r="C116" s="71"/>
      <c r="D116" s="230" t="s">
        <v>130</v>
      </c>
      <c r="E116" s="71"/>
      <c r="F116" s="231" t="s">
        <v>187</v>
      </c>
      <c r="G116" s="71"/>
      <c r="H116" s="71"/>
      <c r="I116" s="188"/>
      <c r="J116" s="71"/>
      <c r="K116" s="71"/>
      <c r="L116" s="69"/>
      <c r="M116" s="232"/>
      <c r="N116" s="44"/>
      <c r="O116" s="44"/>
      <c r="P116" s="44"/>
      <c r="Q116" s="44"/>
      <c r="R116" s="44"/>
      <c r="S116" s="44"/>
      <c r="T116" s="92"/>
      <c r="AT116" s="21" t="s">
        <v>130</v>
      </c>
      <c r="AU116" s="21" t="s">
        <v>79</v>
      </c>
    </row>
    <row r="117" s="11" customFormat="1">
      <c r="B117" s="233"/>
      <c r="C117" s="234"/>
      <c r="D117" s="230" t="s">
        <v>132</v>
      </c>
      <c r="E117" s="235" t="s">
        <v>21</v>
      </c>
      <c r="F117" s="236" t="s">
        <v>188</v>
      </c>
      <c r="G117" s="234"/>
      <c r="H117" s="237">
        <v>65.263999999999996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132</v>
      </c>
      <c r="AU117" s="243" t="s">
        <v>79</v>
      </c>
      <c r="AV117" s="11" t="s">
        <v>79</v>
      </c>
      <c r="AW117" s="11" t="s">
        <v>33</v>
      </c>
      <c r="AX117" s="11" t="s">
        <v>69</v>
      </c>
      <c r="AY117" s="243" t="s">
        <v>120</v>
      </c>
    </row>
    <row r="118" s="1" customFormat="1" ht="25.5" customHeight="1">
      <c r="B118" s="43"/>
      <c r="C118" s="218" t="s">
        <v>189</v>
      </c>
      <c r="D118" s="218" t="s">
        <v>123</v>
      </c>
      <c r="E118" s="219" t="s">
        <v>190</v>
      </c>
      <c r="F118" s="220" t="s">
        <v>191</v>
      </c>
      <c r="G118" s="221" t="s">
        <v>170</v>
      </c>
      <c r="H118" s="222">
        <v>0.048000000000000001</v>
      </c>
      <c r="I118" s="223"/>
      <c r="J118" s="224">
        <f>ROUND(I118*H118,2)</f>
        <v>0</v>
      </c>
      <c r="K118" s="220" t="s">
        <v>127</v>
      </c>
      <c r="L118" s="69"/>
      <c r="M118" s="225" t="s">
        <v>21</v>
      </c>
      <c r="N118" s="226" t="s">
        <v>40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128</v>
      </c>
      <c r="AT118" s="21" t="s">
        <v>123</v>
      </c>
      <c r="AU118" s="21" t="s">
        <v>79</v>
      </c>
      <c r="AY118" s="21" t="s">
        <v>120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77</v>
      </c>
      <c r="BK118" s="229">
        <f>ROUND(I118*H118,2)</f>
        <v>0</v>
      </c>
      <c r="BL118" s="21" t="s">
        <v>128</v>
      </c>
      <c r="BM118" s="21" t="s">
        <v>192</v>
      </c>
    </row>
    <row r="119" s="1" customFormat="1">
      <c r="B119" s="43"/>
      <c r="C119" s="71"/>
      <c r="D119" s="230" t="s">
        <v>130</v>
      </c>
      <c r="E119" s="71"/>
      <c r="F119" s="231" t="s">
        <v>193</v>
      </c>
      <c r="G119" s="71"/>
      <c r="H119" s="71"/>
      <c r="I119" s="188"/>
      <c r="J119" s="71"/>
      <c r="K119" s="71"/>
      <c r="L119" s="69"/>
      <c r="M119" s="232"/>
      <c r="N119" s="44"/>
      <c r="O119" s="44"/>
      <c r="P119" s="44"/>
      <c r="Q119" s="44"/>
      <c r="R119" s="44"/>
      <c r="S119" s="44"/>
      <c r="T119" s="92"/>
      <c r="AT119" s="21" t="s">
        <v>130</v>
      </c>
      <c r="AU119" s="21" t="s">
        <v>79</v>
      </c>
    </row>
    <row r="120" s="10" customFormat="1" ht="29.88" customHeight="1">
      <c r="B120" s="202"/>
      <c r="C120" s="203"/>
      <c r="D120" s="204" t="s">
        <v>68</v>
      </c>
      <c r="E120" s="216" t="s">
        <v>194</v>
      </c>
      <c r="F120" s="216" t="s">
        <v>195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SUM(P121:P122)</f>
        <v>0</v>
      </c>
      <c r="Q120" s="210"/>
      <c r="R120" s="211">
        <f>SUM(R121:R122)</f>
        <v>0</v>
      </c>
      <c r="S120" s="210"/>
      <c r="T120" s="212">
        <f>SUM(T121:T122)</f>
        <v>0</v>
      </c>
      <c r="AR120" s="213" t="s">
        <v>77</v>
      </c>
      <c r="AT120" s="214" t="s">
        <v>68</v>
      </c>
      <c r="AU120" s="214" t="s">
        <v>77</v>
      </c>
      <c r="AY120" s="213" t="s">
        <v>120</v>
      </c>
      <c r="BK120" s="215">
        <f>SUM(BK121:BK122)</f>
        <v>0</v>
      </c>
    </row>
    <row r="121" s="1" customFormat="1" ht="16.5" customHeight="1">
      <c r="B121" s="43"/>
      <c r="C121" s="218" t="s">
        <v>196</v>
      </c>
      <c r="D121" s="218" t="s">
        <v>123</v>
      </c>
      <c r="E121" s="219" t="s">
        <v>197</v>
      </c>
      <c r="F121" s="220" t="s">
        <v>198</v>
      </c>
      <c r="G121" s="221" t="s">
        <v>170</v>
      </c>
      <c r="H121" s="222">
        <v>0.048000000000000001</v>
      </c>
      <c r="I121" s="223"/>
      <c r="J121" s="224">
        <f>ROUND(I121*H121,2)</f>
        <v>0</v>
      </c>
      <c r="K121" s="220" t="s">
        <v>127</v>
      </c>
      <c r="L121" s="69"/>
      <c r="M121" s="225" t="s">
        <v>21</v>
      </c>
      <c r="N121" s="226" t="s">
        <v>40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128</v>
      </c>
      <c r="AT121" s="21" t="s">
        <v>123</v>
      </c>
      <c r="AU121" s="21" t="s">
        <v>79</v>
      </c>
      <c r="AY121" s="21" t="s">
        <v>120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77</v>
      </c>
      <c r="BK121" s="229">
        <f>ROUND(I121*H121,2)</f>
        <v>0</v>
      </c>
      <c r="BL121" s="21" t="s">
        <v>128</v>
      </c>
      <c r="BM121" s="21" t="s">
        <v>199</v>
      </c>
    </row>
    <row r="122" s="1" customFormat="1">
      <c r="B122" s="43"/>
      <c r="C122" s="71"/>
      <c r="D122" s="230" t="s">
        <v>130</v>
      </c>
      <c r="E122" s="71"/>
      <c r="F122" s="231" t="s">
        <v>200</v>
      </c>
      <c r="G122" s="71"/>
      <c r="H122" s="71"/>
      <c r="I122" s="188"/>
      <c r="J122" s="71"/>
      <c r="K122" s="71"/>
      <c r="L122" s="69"/>
      <c r="M122" s="232"/>
      <c r="N122" s="44"/>
      <c r="O122" s="44"/>
      <c r="P122" s="44"/>
      <c r="Q122" s="44"/>
      <c r="R122" s="44"/>
      <c r="S122" s="44"/>
      <c r="T122" s="92"/>
      <c r="AT122" s="21" t="s">
        <v>130</v>
      </c>
      <c r="AU122" s="21" t="s">
        <v>79</v>
      </c>
    </row>
    <row r="123" s="10" customFormat="1" ht="37.44001" customHeight="1">
      <c r="B123" s="202"/>
      <c r="C123" s="203"/>
      <c r="D123" s="204" t="s">
        <v>68</v>
      </c>
      <c r="E123" s="205" t="s">
        <v>201</v>
      </c>
      <c r="F123" s="205" t="s">
        <v>202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AR123" s="213" t="s">
        <v>79</v>
      </c>
      <c r="AT123" s="214" t="s">
        <v>68</v>
      </c>
      <c r="AU123" s="214" t="s">
        <v>69</v>
      </c>
      <c r="AY123" s="213" t="s">
        <v>120</v>
      </c>
      <c r="BK123" s="215">
        <f>BK124</f>
        <v>0</v>
      </c>
    </row>
    <row r="124" s="10" customFormat="1" ht="19.92" customHeight="1">
      <c r="B124" s="202"/>
      <c r="C124" s="203"/>
      <c r="D124" s="204" t="s">
        <v>68</v>
      </c>
      <c r="E124" s="216" t="s">
        <v>203</v>
      </c>
      <c r="F124" s="216" t="s">
        <v>204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AR124" s="213" t="s">
        <v>79</v>
      </c>
      <c r="AT124" s="214" t="s">
        <v>68</v>
      </c>
      <c r="AU124" s="214" t="s">
        <v>77</v>
      </c>
      <c r="AY124" s="213" t="s">
        <v>120</v>
      </c>
      <c r="BK124" s="215">
        <f>SUM(BK125:BK126)</f>
        <v>0</v>
      </c>
    </row>
    <row r="125" s="1" customFormat="1" ht="25.5" customHeight="1">
      <c r="B125" s="43"/>
      <c r="C125" s="218" t="s">
        <v>205</v>
      </c>
      <c r="D125" s="218" t="s">
        <v>123</v>
      </c>
      <c r="E125" s="219" t="s">
        <v>206</v>
      </c>
      <c r="F125" s="220" t="s">
        <v>207</v>
      </c>
      <c r="G125" s="221" t="s">
        <v>126</v>
      </c>
      <c r="H125" s="222">
        <v>370.60000000000002</v>
      </c>
      <c r="I125" s="223"/>
      <c r="J125" s="224">
        <f>ROUND(I125*H125,2)</f>
        <v>0</v>
      </c>
      <c r="K125" s="220" t="s">
        <v>21</v>
      </c>
      <c r="L125" s="69"/>
      <c r="M125" s="225" t="s">
        <v>21</v>
      </c>
      <c r="N125" s="226" t="s">
        <v>40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208</v>
      </c>
      <c r="AT125" s="21" t="s">
        <v>123</v>
      </c>
      <c r="AU125" s="21" t="s">
        <v>79</v>
      </c>
      <c r="AY125" s="21" t="s">
        <v>120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77</v>
      </c>
      <c r="BK125" s="229">
        <f>ROUND(I125*H125,2)</f>
        <v>0</v>
      </c>
      <c r="BL125" s="21" t="s">
        <v>208</v>
      </c>
      <c r="BM125" s="21" t="s">
        <v>209</v>
      </c>
    </row>
    <row r="126" s="1" customFormat="1">
      <c r="B126" s="43"/>
      <c r="C126" s="71"/>
      <c r="D126" s="230" t="s">
        <v>130</v>
      </c>
      <c r="E126" s="71"/>
      <c r="F126" s="231" t="s">
        <v>210</v>
      </c>
      <c r="G126" s="71"/>
      <c r="H126" s="71"/>
      <c r="I126" s="188"/>
      <c r="J126" s="71"/>
      <c r="K126" s="71"/>
      <c r="L126" s="69"/>
      <c r="M126" s="232"/>
      <c r="N126" s="44"/>
      <c r="O126" s="44"/>
      <c r="P126" s="44"/>
      <c r="Q126" s="44"/>
      <c r="R126" s="44"/>
      <c r="S126" s="44"/>
      <c r="T126" s="92"/>
      <c r="AT126" s="21" t="s">
        <v>130</v>
      </c>
      <c r="AU126" s="21" t="s">
        <v>79</v>
      </c>
    </row>
    <row r="127" s="10" customFormat="1" ht="37.44001" customHeight="1">
      <c r="B127" s="202"/>
      <c r="C127" s="203"/>
      <c r="D127" s="204" t="s">
        <v>68</v>
      </c>
      <c r="E127" s="205" t="s">
        <v>211</v>
      </c>
      <c r="F127" s="205" t="s">
        <v>211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</v>
      </c>
      <c r="S127" s="210"/>
      <c r="T127" s="212">
        <f>T128</f>
        <v>0</v>
      </c>
      <c r="AR127" s="213" t="s">
        <v>128</v>
      </c>
      <c r="AT127" s="214" t="s">
        <v>68</v>
      </c>
      <c r="AU127" s="214" t="s">
        <v>69</v>
      </c>
      <c r="AY127" s="213" t="s">
        <v>120</v>
      </c>
      <c r="BK127" s="215">
        <f>BK128</f>
        <v>0</v>
      </c>
    </row>
    <row r="128" s="10" customFormat="1" ht="19.92" customHeight="1">
      <c r="B128" s="202"/>
      <c r="C128" s="203"/>
      <c r="D128" s="204" t="s">
        <v>68</v>
      </c>
      <c r="E128" s="216" t="s">
        <v>212</v>
      </c>
      <c r="F128" s="216" t="s">
        <v>75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SUM(P129:P136)</f>
        <v>0</v>
      </c>
      <c r="Q128" s="210"/>
      <c r="R128" s="211">
        <f>SUM(R129:R136)</f>
        <v>0</v>
      </c>
      <c r="S128" s="210"/>
      <c r="T128" s="212">
        <f>SUM(T129:T136)</f>
        <v>0</v>
      </c>
      <c r="AR128" s="213" t="s">
        <v>128</v>
      </c>
      <c r="AT128" s="214" t="s">
        <v>68</v>
      </c>
      <c r="AU128" s="214" t="s">
        <v>77</v>
      </c>
      <c r="AY128" s="213" t="s">
        <v>120</v>
      </c>
      <c r="BK128" s="215">
        <f>SUM(BK129:BK136)</f>
        <v>0</v>
      </c>
    </row>
    <row r="129" s="1" customFormat="1" ht="16.5" customHeight="1">
      <c r="B129" s="43"/>
      <c r="C129" s="218" t="s">
        <v>10</v>
      </c>
      <c r="D129" s="218" t="s">
        <v>123</v>
      </c>
      <c r="E129" s="219" t="s">
        <v>213</v>
      </c>
      <c r="F129" s="220" t="s">
        <v>214</v>
      </c>
      <c r="G129" s="221" t="s">
        <v>215</v>
      </c>
      <c r="H129" s="222">
        <v>500</v>
      </c>
      <c r="I129" s="223"/>
      <c r="J129" s="224">
        <f>ROUND(I129*H129,2)</f>
        <v>0</v>
      </c>
      <c r="K129" s="220" t="s">
        <v>21</v>
      </c>
      <c r="L129" s="69"/>
      <c r="M129" s="225" t="s">
        <v>21</v>
      </c>
      <c r="N129" s="226" t="s">
        <v>40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208</v>
      </c>
      <c r="AT129" s="21" t="s">
        <v>123</v>
      </c>
      <c r="AU129" s="21" t="s">
        <v>79</v>
      </c>
      <c r="AY129" s="21" t="s">
        <v>120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77</v>
      </c>
      <c r="BK129" s="229">
        <f>ROUND(I129*H129,2)</f>
        <v>0</v>
      </c>
      <c r="BL129" s="21" t="s">
        <v>208</v>
      </c>
      <c r="BM129" s="21" t="s">
        <v>216</v>
      </c>
    </row>
    <row r="130" s="1" customFormat="1">
      <c r="B130" s="43"/>
      <c r="C130" s="71"/>
      <c r="D130" s="230" t="s">
        <v>130</v>
      </c>
      <c r="E130" s="71"/>
      <c r="F130" s="231" t="s">
        <v>214</v>
      </c>
      <c r="G130" s="71"/>
      <c r="H130" s="71"/>
      <c r="I130" s="188"/>
      <c r="J130" s="71"/>
      <c r="K130" s="71"/>
      <c r="L130" s="69"/>
      <c r="M130" s="232"/>
      <c r="N130" s="44"/>
      <c r="O130" s="44"/>
      <c r="P130" s="44"/>
      <c r="Q130" s="44"/>
      <c r="R130" s="44"/>
      <c r="S130" s="44"/>
      <c r="T130" s="92"/>
      <c r="AT130" s="21" t="s">
        <v>130</v>
      </c>
      <c r="AU130" s="21" t="s">
        <v>79</v>
      </c>
    </row>
    <row r="131" s="1" customFormat="1" ht="25.5" customHeight="1">
      <c r="B131" s="43"/>
      <c r="C131" s="218" t="s">
        <v>208</v>
      </c>
      <c r="D131" s="218" t="s">
        <v>123</v>
      </c>
      <c r="E131" s="219" t="s">
        <v>217</v>
      </c>
      <c r="F131" s="220" t="s">
        <v>218</v>
      </c>
      <c r="G131" s="221" t="s">
        <v>126</v>
      </c>
      <c r="H131" s="222">
        <v>200</v>
      </c>
      <c r="I131" s="223"/>
      <c r="J131" s="224">
        <f>ROUND(I131*H131,2)</f>
        <v>0</v>
      </c>
      <c r="K131" s="220" t="s">
        <v>21</v>
      </c>
      <c r="L131" s="69"/>
      <c r="M131" s="225" t="s">
        <v>21</v>
      </c>
      <c r="N131" s="226" t="s">
        <v>40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208</v>
      </c>
      <c r="AT131" s="21" t="s">
        <v>123</v>
      </c>
      <c r="AU131" s="21" t="s">
        <v>79</v>
      </c>
      <c r="AY131" s="21" t="s">
        <v>120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77</v>
      </c>
      <c r="BK131" s="229">
        <f>ROUND(I131*H131,2)</f>
        <v>0</v>
      </c>
      <c r="BL131" s="21" t="s">
        <v>208</v>
      </c>
      <c r="BM131" s="21" t="s">
        <v>219</v>
      </c>
    </row>
    <row r="132" s="1" customFormat="1">
      <c r="B132" s="43"/>
      <c r="C132" s="71"/>
      <c r="D132" s="230" t="s">
        <v>130</v>
      </c>
      <c r="E132" s="71"/>
      <c r="F132" s="231" t="s">
        <v>218</v>
      </c>
      <c r="G132" s="71"/>
      <c r="H132" s="71"/>
      <c r="I132" s="188"/>
      <c r="J132" s="71"/>
      <c r="K132" s="71"/>
      <c r="L132" s="69"/>
      <c r="M132" s="232"/>
      <c r="N132" s="44"/>
      <c r="O132" s="44"/>
      <c r="P132" s="44"/>
      <c r="Q132" s="44"/>
      <c r="R132" s="44"/>
      <c r="S132" s="44"/>
      <c r="T132" s="92"/>
      <c r="AT132" s="21" t="s">
        <v>130</v>
      </c>
      <c r="AU132" s="21" t="s">
        <v>79</v>
      </c>
    </row>
    <row r="133" s="1" customFormat="1" ht="25.5" customHeight="1">
      <c r="B133" s="43"/>
      <c r="C133" s="218" t="s">
        <v>220</v>
      </c>
      <c r="D133" s="218" t="s">
        <v>123</v>
      </c>
      <c r="E133" s="219" t="s">
        <v>221</v>
      </c>
      <c r="F133" s="220" t="s">
        <v>222</v>
      </c>
      <c r="G133" s="221" t="s">
        <v>223</v>
      </c>
      <c r="H133" s="222">
        <v>1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26" t="s">
        <v>40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208</v>
      </c>
      <c r="AT133" s="21" t="s">
        <v>123</v>
      </c>
      <c r="AU133" s="21" t="s">
        <v>79</v>
      </c>
      <c r="AY133" s="21" t="s">
        <v>120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77</v>
      </c>
      <c r="BK133" s="229">
        <f>ROUND(I133*H133,2)</f>
        <v>0</v>
      </c>
      <c r="BL133" s="21" t="s">
        <v>208</v>
      </c>
      <c r="BM133" s="21" t="s">
        <v>224</v>
      </c>
    </row>
    <row r="134" s="1" customFormat="1">
      <c r="B134" s="43"/>
      <c r="C134" s="71"/>
      <c r="D134" s="230" t="s">
        <v>130</v>
      </c>
      <c r="E134" s="71"/>
      <c r="F134" s="231" t="s">
        <v>222</v>
      </c>
      <c r="G134" s="71"/>
      <c r="H134" s="71"/>
      <c r="I134" s="188"/>
      <c r="J134" s="71"/>
      <c r="K134" s="71"/>
      <c r="L134" s="69"/>
      <c r="M134" s="232"/>
      <c r="N134" s="44"/>
      <c r="O134" s="44"/>
      <c r="P134" s="44"/>
      <c r="Q134" s="44"/>
      <c r="R134" s="44"/>
      <c r="S134" s="44"/>
      <c r="T134" s="92"/>
      <c r="AT134" s="21" t="s">
        <v>130</v>
      </c>
      <c r="AU134" s="21" t="s">
        <v>79</v>
      </c>
    </row>
    <row r="135" s="1" customFormat="1" ht="25.5" customHeight="1">
      <c r="B135" s="43"/>
      <c r="C135" s="218" t="s">
        <v>225</v>
      </c>
      <c r="D135" s="218" t="s">
        <v>123</v>
      </c>
      <c r="E135" s="219" t="s">
        <v>226</v>
      </c>
      <c r="F135" s="220" t="s">
        <v>227</v>
      </c>
      <c r="G135" s="221" t="s">
        <v>228</v>
      </c>
      <c r="H135" s="222">
        <v>40</v>
      </c>
      <c r="I135" s="223"/>
      <c r="J135" s="224">
        <f>ROUND(I135*H135,2)</f>
        <v>0</v>
      </c>
      <c r="K135" s="220" t="s">
        <v>21</v>
      </c>
      <c r="L135" s="69"/>
      <c r="M135" s="225" t="s">
        <v>21</v>
      </c>
      <c r="N135" s="226" t="s">
        <v>40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208</v>
      </c>
      <c r="AT135" s="21" t="s">
        <v>123</v>
      </c>
      <c r="AU135" s="21" t="s">
        <v>79</v>
      </c>
      <c r="AY135" s="21" t="s">
        <v>120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77</v>
      </c>
      <c r="BK135" s="229">
        <f>ROUND(I135*H135,2)</f>
        <v>0</v>
      </c>
      <c r="BL135" s="21" t="s">
        <v>208</v>
      </c>
      <c r="BM135" s="21" t="s">
        <v>229</v>
      </c>
    </row>
    <row r="136" s="1" customFormat="1">
      <c r="B136" s="43"/>
      <c r="C136" s="71"/>
      <c r="D136" s="230" t="s">
        <v>130</v>
      </c>
      <c r="E136" s="71"/>
      <c r="F136" s="231" t="s">
        <v>227</v>
      </c>
      <c r="G136" s="71"/>
      <c r="H136" s="71"/>
      <c r="I136" s="188"/>
      <c r="J136" s="71"/>
      <c r="K136" s="71"/>
      <c r="L136" s="69"/>
      <c r="M136" s="244"/>
      <c r="N136" s="245"/>
      <c r="O136" s="245"/>
      <c r="P136" s="245"/>
      <c r="Q136" s="245"/>
      <c r="R136" s="245"/>
      <c r="S136" s="245"/>
      <c r="T136" s="246"/>
      <c r="AT136" s="21" t="s">
        <v>130</v>
      </c>
      <c r="AU136" s="21" t="s">
        <v>79</v>
      </c>
    </row>
    <row r="137" s="1" customFormat="1" ht="6.96" customHeight="1">
      <c r="B137" s="64"/>
      <c r="C137" s="65"/>
      <c r="D137" s="65"/>
      <c r="E137" s="65"/>
      <c r="F137" s="65"/>
      <c r="G137" s="65"/>
      <c r="H137" s="65"/>
      <c r="I137" s="163"/>
      <c r="J137" s="65"/>
      <c r="K137" s="65"/>
      <c r="L137" s="69"/>
    </row>
  </sheetData>
  <sheetProtection sheet="1" autoFilter="0" formatColumns="0" formatRows="0" objects="1" scenarios="1" spinCount="100000" saltValue="LNaqScOgWSXYwsvpsMxaHpjNvJen6jjPjxgK+wbEzcPv+H4oobMiN45nrCgqYrPWHD5+YQ6e4+1YJxzRmVHThA==" hashValue="h6Nm3NWnHTEjrqqdaBFgKoab2DdqVCJ8cK1nlGNOsbwhvvpuWXxAFgFvYFAQKyM4mdyUgskporaQGIdEYtdFqg==" algorithmName="SHA-512" password="CC35"/>
  <autoFilter ref="C83:K136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83</v>
      </c>
      <c r="G1" s="136" t="s">
        <v>84</v>
      </c>
      <c r="H1" s="136"/>
      <c r="I1" s="137"/>
      <c r="J1" s="136" t="s">
        <v>85</v>
      </c>
      <c r="K1" s="135" t="s">
        <v>86</v>
      </c>
      <c r="L1" s="136" t="s">
        <v>87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82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79</v>
      </c>
    </row>
    <row r="4" ht="36.96" customHeight="1">
      <c r="B4" s="25"/>
      <c r="C4" s="26"/>
      <c r="D4" s="27" t="s">
        <v>88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Císařské lázně - Karlovy Vary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89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230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23. 7. 2018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29</v>
      </c>
      <c r="J15" s="32" t="str">
        <f>IF('Rekapitulace stavby'!AN11="","",'Rekapitulace stavby'!AN11)</f>
        <v/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30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29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32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29</v>
      </c>
      <c r="J21" s="32" t="str">
        <f>IF('Rekapitulace stavby'!AN17="","",'Rekapitulace stavby'!AN17)</f>
        <v/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34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35</v>
      </c>
      <c r="E27" s="44"/>
      <c r="F27" s="44"/>
      <c r="G27" s="44"/>
      <c r="H27" s="44"/>
      <c r="I27" s="141"/>
      <c r="J27" s="152">
        <f>ROUND(J81,2)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37</v>
      </c>
      <c r="G29" s="44"/>
      <c r="H29" s="44"/>
      <c r="I29" s="153" t="s">
        <v>36</v>
      </c>
      <c r="J29" s="49" t="s">
        <v>38</v>
      </c>
      <c r="K29" s="48"/>
    </row>
    <row r="30" s="1" customFormat="1" ht="14.4" customHeight="1">
      <c r="B30" s="43"/>
      <c r="C30" s="44"/>
      <c r="D30" s="52" t="s">
        <v>39</v>
      </c>
      <c r="E30" s="52" t="s">
        <v>40</v>
      </c>
      <c r="F30" s="154">
        <f>ROUND(SUM(BE81:BE118), 2)</f>
        <v>0</v>
      </c>
      <c r="G30" s="44"/>
      <c r="H30" s="44"/>
      <c r="I30" s="155">
        <v>0.20999999999999999</v>
      </c>
      <c r="J30" s="154">
        <f>ROUND(ROUND((SUM(BE81:BE118)), 2)*I30, 2)</f>
        <v>0</v>
      </c>
      <c r="K30" s="48"/>
    </row>
    <row r="31" s="1" customFormat="1" ht="14.4" customHeight="1">
      <c r="B31" s="43"/>
      <c r="C31" s="44"/>
      <c r="D31" s="44"/>
      <c r="E31" s="52" t="s">
        <v>41</v>
      </c>
      <c r="F31" s="154">
        <f>ROUND(SUM(BF81:BF118), 2)</f>
        <v>0</v>
      </c>
      <c r="G31" s="44"/>
      <c r="H31" s="44"/>
      <c r="I31" s="155">
        <v>0.14999999999999999</v>
      </c>
      <c r="J31" s="154">
        <f>ROUND(ROUND((SUM(BF81:BF118)),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42</v>
      </c>
      <c r="F32" s="154">
        <f>ROUND(SUM(BG81:BG118),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43</v>
      </c>
      <c r="F33" s="154">
        <f>ROUND(SUM(BH81:BH118),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44</v>
      </c>
      <c r="F34" s="154">
        <f>ROUND(SUM(BI81:BI118),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45</v>
      </c>
      <c r="E36" s="95"/>
      <c r="F36" s="95"/>
      <c r="G36" s="158" t="s">
        <v>46</v>
      </c>
      <c r="H36" s="159" t="s">
        <v>47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91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Císařské lázně - Karlovy Vary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89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VRN - Vedlejší rozpočtové náklady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 xml:space="preserve"> </v>
      </c>
      <c r="G49" s="44"/>
      <c r="H49" s="44"/>
      <c r="I49" s="143" t="s">
        <v>25</v>
      </c>
      <c r="J49" s="144" t="str">
        <f>IF(J12="","",J12)</f>
        <v>23. 7. 2018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32</v>
      </c>
      <c r="J51" s="41" t="str">
        <f>E21</f>
        <v xml:space="preserve"> </v>
      </c>
      <c r="K51" s="48"/>
    </row>
    <row r="52" s="1" customFormat="1" ht="14.4" customHeight="1">
      <c r="B52" s="43"/>
      <c r="C52" s="37" t="s">
        <v>30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92</v>
      </c>
      <c r="D54" s="156"/>
      <c r="E54" s="156"/>
      <c r="F54" s="156"/>
      <c r="G54" s="156"/>
      <c r="H54" s="156"/>
      <c r="I54" s="170"/>
      <c r="J54" s="171" t="s">
        <v>93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94</v>
      </c>
      <c r="D56" s="44"/>
      <c r="E56" s="44"/>
      <c r="F56" s="44"/>
      <c r="G56" s="44"/>
      <c r="H56" s="44"/>
      <c r="I56" s="141"/>
      <c r="J56" s="152">
        <f>J81</f>
        <v>0</v>
      </c>
      <c r="K56" s="48"/>
      <c r="AU56" s="21" t="s">
        <v>95</v>
      </c>
    </row>
    <row r="57" s="7" customFormat="1" ht="24.96" customHeight="1">
      <c r="B57" s="174"/>
      <c r="C57" s="175"/>
      <c r="D57" s="176" t="s">
        <v>230</v>
      </c>
      <c r="E57" s="177"/>
      <c r="F57" s="177"/>
      <c r="G57" s="177"/>
      <c r="H57" s="177"/>
      <c r="I57" s="178"/>
      <c r="J57" s="179">
        <f>J82</f>
        <v>0</v>
      </c>
      <c r="K57" s="180"/>
    </row>
    <row r="58" s="8" customFormat="1" ht="19.92" customHeight="1">
      <c r="B58" s="181"/>
      <c r="C58" s="182"/>
      <c r="D58" s="183" t="s">
        <v>231</v>
      </c>
      <c r="E58" s="184"/>
      <c r="F58" s="184"/>
      <c r="G58" s="184"/>
      <c r="H58" s="184"/>
      <c r="I58" s="185"/>
      <c r="J58" s="186">
        <f>J83</f>
        <v>0</v>
      </c>
      <c r="K58" s="187"/>
    </row>
    <row r="59" s="8" customFormat="1" ht="19.92" customHeight="1">
      <c r="B59" s="181"/>
      <c r="C59" s="182"/>
      <c r="D59" s="183" t="s">
        <v>232</v>
      </c>
      <c r="E59" s="184"/>
      <c r="F59" s="184"/>
      <c r="G59" s="184"/>
      <c r="H59" s="184"/>
      <c r="I59" s="185"/>
      <c r="J59" s="186">
        <f>J86</f>
        <v>0</v>
      </c>
      <c r="K59" s="187"/>
    </row>
    <row r="60" s="8" customFormat="1" ht="19.92" customHeight="1">
      <c r="B60" s="181"/>
      <c r="C60" s="182"/>
      <c r="D60" s="183" t="s">
        <v>233</v>
      </c>
      <c r="E60" s="184"/>
      <c r="F60" s="184"/>
      <c r="G60" s="184"/>
      <c r="H60" s="184"/>
      <c r="I60" s="185"/>
      <c r="J60" s="186">
        <f>J101</f>
        <v>0</v>
      </c>
      <c r="K60" s="187"/>
    </row>
    <row r="61" s="8" customFormat="1" ht="19.92" customHeight="1">
      <c r="B61" s="181"/>
      <c r="C61" s="182"/>
      <c r="D61" s="183" t="s">
        <v>234</v>
      </c>
      <c r="E61" s="184"/>
      <c r="F61" s="184"/>
      <c r="G61" s="184"/>
      <c r="H61" s="184"/>
      <c r="I61" s="185"/>
      <c r="J61" s="186">
        <f>J104</f>
        <v>0</v>
      </c>
      <c r="K61" s="187"/>
    </row>
    <row r="62" s="1" customFormat="1" ht="21.84" customHeight="1">
      <c r="B62" s="43"/>
      <c r="C62" s="44"/>
      <c r="D62" s="44"/>
      <c r="E62" s="44"/>
      <c r="F62" s="44"/>
      <c r="G62" s="44"/>
      <c r="H62" s="44"/>
      <c r="I62" s="141"/>
      <c r="J62" s="44"/>
      <c r="K62" s="48"/>
    </row>
    <row r="63" s="1" customFormat="1" ht="6.96" customHeight="1">
      <c r="B63" s="64"/>
      <c r="C63" s="65"/>
      <c r="D63" s="65"/>
      <c r="E63" s="65"/>
      <c r="F63" s="65"/>
      <c r="G63" s="65"/>
      <c r="H63" s="65"/>
      <c r="I63" s="163"/>
      <c r="J63" s="65"/>
      <c r="K63" s="66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66"/>
      <c r="J67" s="68"/>
      <c r="K67" s="68"/>
      <c r="L67" s="69"/>
    </row>
    <row r="68" s="1" customFormat="1" ht="36.96" customHeight="1">
      <c r="B68" s="43"/>
      <c r="C68" s="70" t="s">
        <v>104</v>
      </c>
      <c r="D68" s="71"/>
      <c r="E68" s="71"/>
      <c r="F68" s="71"/>
      <c r="G68" s="71"/>
      <c r="H68" s="71"/>
      <c r="I68" s="188"/>
      <c r="J68" s="71"/>
      <c r="K68" s="71"/>
      <c r="L68" s="69"/>
    </row>
    <row r="69" s="1" customFormat="1" ht="6.96" customHeight="1">
      <c r="B69" s="43"/>
      <c r="C69" s="71"/>
      <c r="D69" s="71"/>
      <c r="E69" s="71"/>
      <c r="F69" s="71"/>
      <c r="G69" s="71"/>
      <c r="H69" s="71"/>
      <c r="I69" s="188"/>
      <c r="J69" s="71"/>
      <c r="K69" s="71"/>
      <c r="L69" s="69"/>
    </row>
    <row r="70" s="1" customFormat="1" ht="14.4" customHeight="1">
      <c r="B70" s="43"/>
      <c r="C70" s="73" t="s">
        <v>18</v>
      </c>
      <c r="D70" s="71"/>
      <c r="E70" s="71"/>
      <c r="F70" s="71"/>
      <c r="G70" s="71"/>
      <c r="H70" s="71"/>
      <c r="I70" s="188"/>
      <c r="J70" s="71"/>
      <c r="K70" s="71"/>
      <c r="L70" s="69"/>
    </row>
    <row r="71" s="1" customFormat="1" ht="16.5" customHeight="1">
      <c r="B71" s="43"/>
      <c r="C71" s="71"/>
      <c r="D71" s="71"/>
      <c r="E71" s="189" t="str">
        <f>E7</f>
        <v>Císařské lázně - Karlovy Vary</v>
      </c>
      <c r="F71" s="73"/>
      <c r="G71" s="73"/>
      <c r="H71" s="73"/>
      <c r="I71" s="188"/>
      <c r="J71" s="71"/>
      <c r="K71" s="71"/>
      <c r="L71" s="69"/>
    </row>
    <row r="72" s="1" customFormat="1" ht="14.4" customHeight="1">
      <c r="B72" s="43"/>
      <c r="C72" s="73" t="s">
        <v>89</v>
      </c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7.25" customHeight="1">
      <c r="B73" s="43"/>
      <c r="C73" s="71"/>
      <c r="D73" s="71"/>
      <c r="E73" s="79" t="str">
        <f>E9</f>
        <v>VRN - Vedlejší rozpočtové náklady</v>
      </c>
      <c r="F73" s="71"/>
      <c r="G73" s="71"/>
      <c r="H73" s="71"/>
      <c r="I73" s="188"/>
      <c r="J73" s="71"/>
      <c r="K73" s="71"/>
      <c r="L73" s="69"/>
    </row>
    <row r="74" s="1" customFormat="1" ht="6.96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="1" customFormat="1" ht="18" customHeight="1">
      <c r="B75" s="43"/>
      <c r="C75" s="73" t="s">
        <v>23</v>
      </c>
      <c r="D75" s="71"/>
      <c r="E75" s="71"/>
      <c r="F75" s="190" t="str">
        <f>F12</f>
        <v xml:space="preserve"> </v>
      </c>
      <c r="G75" s="71"/>
      <c r="H75" s="71"/>
      <c r="I75" s="191" t="s">
        <v>25</v>
      </c>
      <c r="J75" s="82" t="str">
        <f>IF(J12="","",J12)</f>
        <v>23. 7. 2018</v>
      </c>
      <c r="K75" s="71"/>
      <c r="L75" s="69"/>
    </row>
    <row r="76" s="1" customFormat="1" ht="6.96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="1" customFormat="1">
      <c r="B77" s="43"/>
      <c r="C77" s="73" t="s">
        <v>27</v>
      </c>
      <c r="D77" s="71"/>
      <c r="E77" s="71"/>
      <c r="F77" s="190" t="str">
        <f>E15</f>
        <v xml:space="preserve"> </v>
      </c>
      <c r="G77" s="71"/>
      <c r="H77" s="71"/>
      <c r="I77" s="191" t="s">
        <v>32</v>
      </c>
      <c r="J77" s="190" t="str">
        <f>E21</f>
        <v xml:space="preserve"> </v>
      </c>
      <c r="K77" s="71"/>
      <c r="L77" s="69"/>
    </row>
    <row r="78" s="1" customFormat="1" ht="14.4" customHeight="1">
      <c r="B78" s="43"/>
      <c r="C78" s="73" t="s">
        <v>30</v>
      </c>
      <c r="D78" s="71"/>
      <c r="E78" s="71"/>
      <c r="F78" s="190" t="str">
        <f>IF(E18="","",E18)</f>
        <v/>
      </c>
      <c r="G78" s="71"/>
      <c r="H78" s="71"/>
      <c r="I78" s="188"/>
      <c r="J78" s="71"/>
      <c r="K78" s="71"/>
      <c r="L78" s="69"/>
    </row>
    <row r="79" s="1" customFormat="1" ht="10.32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="9" customFormat="1" ht="29.28" customHeight="1">
      <c r="B80" s="192"/>
      <c r="C80" s="193" t="s">
        <v>105</v>
      </c>
      <c r="D80" s="194" t="s">
        <v>54</v>
      </c>
      <c r="E80" s="194" t="s">
        <v>50</v>
      </c>
      <c r="F80" s="194" t="s">
        <v>106</v>
      </c>
      <c r="G80" s="194" t="s">
        <v>107</v>
      </c>
      <c r="H80" s="194" t="s">
        <v>108</v>
      </c>
      <c r="I80" s="195" t="s">
        <v>109</v>
      </c>
      <c r="J80" s="194" t="s">
        <v>93</v>
      </c>
      <c r="K80" s="196" t="s">
        <v>110</v>
      </c>
      <c r="L80" s="197"/>
      <c r="M80" s="99" t="s">
        <v>111</v>
      </c>
      <c r="N80" s="100" t="s">
        <v>39</v>
      </c>
      <c r="O80" s="100" t="s">
        <v>112</v>
      </c>
      <c r="P80" s="100" t="s">
        <v>113</v>
      </c>
      <c r="Q80" s="100" t="s">
        <v>114</v>
      </c>
      <c r="R80" s="100" t="s">
        <v>115</v>
      </c>
      <c r="S80" s="100" t="s">
        <v>116</v>
      </c>
      <c r="T80" s="101" t="s">
        <v>117</v>
      </c>
    </row>
    <row r="81" s="1" customFormat="1" ht="29.28" customHeight="1">
      <c r="B81" s="43"/>
      <c r="C81" s="105" t="s">
        <v>94</v>
      </c>
      <c r="D81" s="71"/>
      <c r="E81" s="71"/>
      <c r="F81" s="71"/>
      <c r="G81" s="71"/>
      <c r="H81" s="71"/>
      <c r="I81" s="188"/>
      <c r="J81" s="198">
        <f>BK81</f>
        <v>0</v>
      </c>
      <c r="K81" s="71"/>
      <c r="L81" s="69"/>
      <c r="M81" s="102"/>
      <c r="N81" s="103"/>
      <c r="O81" s="103"/>
      <c r="P81" s="199">
        <f>P82</f>
        <v>0</v>
      </c>
      <c r="Q81" s="103"/>
      <c r="R81" s="199">
        <f>R82</f>
        <v>0</v>
      </c>
      <c r="S81" s="103"/>
      <c r="T81" s="200">
        <f>T82</f>
        <v>0</v>
      </c>
      <c r="AT81" s="21" t="s">
        <v>68</v>
      </c>
      <c r="AU81" s="21" t="s">
        <v>95</v>
      </c>
      <c r="BK81" s="201">
        <f>BK82</f>
        <v>0</v>
      </c>
    </row>
    <row r="82" s="10" customFormat="1" ht="37.44001" customHeight="1">
      <c r="B82" s="202"/>
      <c r="C82" s="203"/>
      <c r="D82" s="204" t="s">
        <v>68</v>
      </c>
      <c r="E82" s="205" t="s">
        <v>80</v>
      </c>
      <c r="F82" s="205" t="s">
        <v>81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P83+P86+P101+P104</f>
        <v>0</v>
      </c>
      <c r="Q82" s="210"/>
      <c r="R82" s="211">
        <f>R83+R86+R101+R104</f>
        <v>0</v>
      </c>
      <c r="S82" s="210"/>
      <c r="T82" s="212">
        <f>T83+T86+T101+T104</f>
        <v>0</v>
      </c>
      <c r="AR82" s="213" t="s">
        <v>150</v>
      </c>
      <c r="AT82" s="214" t="s">
        <v>68</v>
      </c>
      <c r="AU82" s="214" t="s">
        <v>69</v>
      </c>
      <c r="AY82" s="213" t="s">
        <v>120</v>
      </c>
      <c r="BK82" s="215">
        <f>BK83+BK86+BK101+BK104</f>
        <v>0</v>
      </c>
    </row>
    <row r="83" s="10" customFormat="1" ht="19.92" customHeight="1">
      <c r="B83" s="202"/>
      <c r="C83" s="203"/>
      <c r="D83" s="204" t="s">
        <v>68</v>
      </c>
      <c r="E83" s="216" t="s">
        <v>235</v>
      </c>
      <c r="F83" s="216" t="s">
        <v>236</v>
      </c>
      <c r="G83" s="203"/>
      <c r="H83" s="203"/>
      <c r="I83" s="206"/>
      <c r="J83" s="217">
        <f>BK83</f>
        <v>0</v>
      </c>
      <c r="K83" s="203"/>
      <c r="L83" s="208"/>
      <c r="M83" s="209"/>
      <c r="N83" s="210"/>
      <c r="O83" s="210"/>
      <c r="P83" s="211">
        <f>SUM(P84:P85)</f>
        <v>0</v>
      </c>
      <c r="Q83" s="210"/>
      <c r="R83" s="211">
        <f>SUM(R84:R85)</f>
        <v>0</v>
      </c>
      <c r="S83" s="210"/>
      <c r="T83" s="212">
        <f>SUM(T84:T85)</f>
        <v>0</v>
      </c>
      <c r="AR83" s="213" t="s">
        <v>150</v>
      </c>
      <c r="AT83" s="214" t="s">
        <v>68</v>
      </c>
      <c r="AU83" s="214" t="s">
        <v>77</v>
      </c>
      <c r="AY83" s="213" t="s">
        <v>120</v>
      </c>
      <c r="BK83" s="215">
        <f>SUM(BK84:BK85)</f>
        <v>0</v>
      </c>
    </row>
    <row r="84" s="1" customFormat="1" ht="16.5" customHeight="1">
      <c r="B84" s="43"/>
      <c r="C84" s="218" t="s">
        <v>77</v>
      </c>
      <c r="D84" s="218" t="s">
        <v>123</v>
      </c>
      <c r="E84" s="219" t="s">
        <v>237</v>
      </c>
      <c r="F84" s="220" t="s">
        <v>238</v>
      </c>
      <c r="G84" s="221" t="s">
        <v>239</v>
      </c>
      <c r="H84" s="222">
        <v>1</v>
      </c>
      <c r="I84" s="223"/>
      <c r="J84" s="224">
        <f>ROUND(I84*H84,2)</f>
        <v>0</v>
      </c>
      <c r="K84" s="220" t="s">
        <v>127</v>
      </c>
      <c r="L84" s="69"/>
      <c r="M84" s="225" t="s">
        <v>21</v>
      </c>
      <c r="N84" s="226" t="s">
        <v>40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240</v>
      </c>
      <c r="AT84" s="21" t="s">
        <v>123</v>
      </c>
      <c r="AU84" s="21" t="s">
        <v>79</v>
      </c>
      <c r="AY84" s="21" t="s">
        <v>120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77</v>
      </c>
      <c r="BK84" s="229">
        <f>ROUND(I84*H84,2)</f>
        <v>0</v>
      </c>
      <c r="BL84" s="21" t="s">
        <v>240</v>
      </c>
      <c r="BM84" s="21" t="s">
        <v>241</v>
      </c>
    </row>
    <row r="85" s="1" customFormat="1">
      <c r="B85" s="43"/>
      <c r="C85" s="71"/>
      <c r="D85" s="230" t="s">
        <v>130</v>
      </c>
      <c r="E85" s="71"/>
      <c r="F85" s="231" t="s">
        <v>238</v>
      </c>
      <c r="G85" s="71"/>
      <c r="H85" s="71"/>
      <c r="I85" s="188"/>
      <c r="J85" s="71"/>
      <c r="K85" s="71"/>
      <c r="L85" s="69"/>
      <c r="M85" s="232"/>
      <c r="N85" s="44"/>
      <c r="O85" s="44"/>
      <c r="P85" s="44"/>
      <c r="Q85" s="44"/>
      <c r="R85" s="44"/>
      <c r="S85" s="44"/>
      <c r="T85" s="92"/>
      <c r="AT85" s="21" t="s">
        <v>130</v>
      </c>
      <c r="AU85" s="21" t="s">
        <v>79</v>
      </c>
    </row>
    <row r="86" s="10" customFormat="1" ht="29.88" customHeight="1">
      <c r="B86" s="202"/>
      <c r="C86" s="203"/>
      <c r="D86" s="204" t="s">
        <v>68</v>
      </c>
      <c r="E86" s="216" t="s">
        <v>242</v>
      </c>
      <c r="F86" s="216" t="s">
        <v>243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SUM(P87:P100)</f>
        <v>0</v>
      </c>
      <c r="Q86" s="210"/>
      <c r="R86" s="211">
        <f>SUM(R87:R100)</f>
        <v>0</v>
      </c>
      <c r="S86" s="210"/>
      <c r="T86" s="212">
        <f>SUM(T87:T100)</f>
        <v>0</v>
      </c>
      <c r="AR86" s="213" t="s">
        <v>150</v>
      </c>
      <c r="AT86" s="214" t="s">
        <v>68</v>
      </c>
      <c r="AU86" s="214" t="s">
        <v>77</v>
      </c>
      <c r="AY86" s="213" t="s">
        <v>120</v>
      </c>
      <c r="BK86" s="215">
        <f>SUM(BK87:BK100)</f>
        <v>0</v>
      </c>
    </row>
    <row r="87" s="1" customFormat="1" ht="16.5" customHeight="1">
      <c r="B87" s="43"/>
      <c r="C87" s="218" t="s">
        <v>79</v>
      </c>
      <c r="D87" s="218" t="s">
        <v>123</v>
      </c>
      <c r="E87" s="219" t="s">
        <v>244</v>
      </c>
      <c r="F87" s="220" t="s">
        <v>245</v>
      </c>
      <c r="G87" s="221" t="s">
        <v>239</v>
      </c>
      <c r="H87" s="222">
        <v>1</v>
      </c>
      <c r="I87" s="223"/>
      <c r="J87" s="224">
        <f>ROUND(I87*H87,2)</f>
        <v>0</v>
      </c>
      <c r="K87" s="220" t="s">
        <v>127</v>
      </c>
      <c r="L87" s="69"/>
      <c r="M87" s="225" t="s">
        <v>21</v>
      </c>
      <c r="N87" s="226" t="s">
        <v>40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240</v>
      </c>
      <c r="AT87" s="21" t="s">
        <v>123</v>
      </c>
      <c r="AU87" s="21" t="s">
        <v>79</v>
      </c>
      <c r="AY87" s="21" t="s">
        <v>120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77</v>
      </c>
      <c r="BK87" s="229">
        <f>ROUND(I87*H87,2)</f>
        <v>0</v>
      </c>
      <c r="BL87" s="21" t="s">
        <v>240</v>
      </c>
      <c r="BM87" s="21" t="s">
        <v>246</v>
      </c>
    </row>
    <row r="88" s="1" customFormat="1">
      <c r="B88" s="43"/>
      <c r="C88" s="71"/>
      <c r="D88" s="230" t="s">
        <v>130</v>
      </c>
      <c r="E88" s="71"/>
      <c r="F88" s="231" t="s">
        <v>245</v>
      </c>
      <c r="G88" s="71"/>
      <c r="H88" s="71"/>
      <c r="I88" s="188"/>
      <c r="J88" s="71"/>
      <c r="K88" s="71"/>
      <c r="L88" s="69"/>
      <c r="M88" s="232"/>
      <c r="N88" s="44"/>
      <c r="O88" s="44"/>
      <c r="P88" s="44"/>
      <c r="Q88" s="44"/>
      <c r="R88" s="44"/>
      <c r="S88" s="44"/>
      <c r="T88" s="92"/>
      <c r="AT88" s="21" t="s">
        <v>130</v>
      </c>
      <c r="AU88" s="21" t="s">
        <v>79</v>
      </c>
    </row>
    <row r="89" s="1" customFormat="1" ht="16.5" customHeight="1">
      <c r="B89" s="43"/>
      <c r="C89" s="218" t="s">
        <v>140</v>
      </c>
      <c r="D89" s="218" t="s">
        <v>123</v>
      </c>
      <c r="E89" s="219" t="s">
        <v>247</v>
      </c>
      <c r="F89" s="220" t="s">
        <v>248</v>
      </c>
      <c r="G89" s="221" t="s">
        <v>239</v>
      </c>
      <c r="H89" s="222">
        <v>1</v>
      </c>
      <c r="I89" s="223"/>
      <c r="J89" s="224">
        <f>ROUND(I89*H89,2)</f>
        <v>0</v>
      </c>
      <c r="K89" s="220" t="s">
        <v>127</v>
      </c>
      <c r="L89" s="69"/>
      <c r="M89" s="225" t="s">
        <v>21</v>
      </c>
      <c r="N89" s="226" t="s">
        <v>40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240</v>
      </c>
      <c r="AT89" s="21" t="s">
        <v>123</v>
      </c>
      <c r="AU89" s="21" t="s">
        <v>79</v>
      </c>
      <c r="AY89" s="21" t="s">
        <v>120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77</v>
      </c>
      <c r="BK89" s="229">
        <f>ROUND(I89*H89,2)</f>
        <v>0</v>
      </c>
      <c r="BL89" s="21" t="s">
        <v>240</v>
      </c>
      <c r="BM89" s="21" t="s">
        <v>249</v>
      </c>
    </row>
    <row r="90" s="1" customFormat="1">
      <c r="B90" s="43"/>
      <c r="C90" s="71"/>
      <c r="D90" s="230" t="s">
        <v>130</v>
      </c>
      <c r="E90" s="71"/>
      <c r="F90" s="231" t="s">
        <v>248</v>
      </c>
      <c r="G90" s="71"/>
      <c r="H90" s="71"/>
      <c r="I90" s="188"/>
      <c r="J90" s="71"/>
      <c r="K90" s="71"/>
      <c r="L90" s="69"/>
      <c r="M90" s="232"/>
      <c r="N90" s="44"/>
      <c r="O90" s="44"/>
      <c r="P90" s="44"/>
      <c r="Q90" s="44"/>
      <c r="R90" s="44"/>
      <c r="S90" s="44"/>
      <c r="T90" s="92"/>
      <c r="AT90" s="21" t="s">
        <v>130</v>
      </c>
      <c r="AU90" s="21" t="s">
        <v>79</v>
      </c>
    </row>
    <row r="91" s="1" customFormat="1" ht="16.5" customHeight="1">
      <c r="B91" s="43"/>
      <c r="C91" s="218" t="s">
        <v>128</v>
      </c>
      <c r="D91" s="218" t="s">
        <v>123</v>
      </c>
      <c r="E91" s="219" t="s">
        <v>250</v>
      </c>
      <c r="F91" s="220" t="s">
        <v>251</v>
      </c>
      <c r="G91" s="221" t="s">
        <v>239</v>
      </c>
      <c r="H91" s="222">
        <v>1</v>
      </c>
      <c r="I91" s="223"/>
      <c r="J91" s="224">
        <f>ROUND(I91*H91,2)</f>
        <v>0</v>
      </c>
      <c r="K91" s="220" t="s">
        <v>127</v>
      </c>
      <c r="L91" s="69"/>
      <c r="M91" s="225" t="s">
        <v>21</v>
      </c>
      <c r="N91" s="226" t="s">
        <v>40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240</v>
      </c>
      <c r="AT91" s="21" t="s">
        <v>123</v>
      </c>
      <c r="AU91" s="21" t="s">
        <v>79</v>
      </c>
      <c r="AY91" s="21" t="s">
        <v>120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77</v>
      </c>
      <c r="BK91" s="229">
        <f>ROUND(I91*H91,2)</f>
        <v>0</v>
      </c>
      <c r="BL91" s="21" t="s">
        <v>240</v>
      </c>
      <c r="BM91" s="21" t="s">
        <v>252</v>
      </c>
    </row>
    <row r="92" s="1" customFormat="1">
      <c r="B92" s="43"/>
      <c r="C92" s="71"/>
      <c r="D92" s="230" t="s">
        <v>130</v>
      </c>
      <c r="E92" s="71"/>
      <c r="F92" s="231" t="s">
        <v>251</v>
      </c>
      <c r="G92" s="71"/>
      <c r="H92" s="71"/>
      <c r="I92" s="188"/>
      <c r="J92" s="71"/>
      <c r="K92" s="71"/>
      <c r="L92" s="69"/>
      <c r="M92" s="232"/>
      <c r="N92" s="44"/>
      <c r="O92" s="44"/>
      <c r="P92" s="44"/>
      <c r="Q92" s="44"/>
      <c r="R92" s="44"/>
      <c r="S92" s="44"/>
      <c r="T92" s="92"/>
      <c r="AT92" s="21" t="s">
        <v>130</v>
      </c>
      <c r="AU92" s="21" t="s">
        <v>79</v>
      </c>
    </row>
    <row r="93" s="1" customFormat="1" ht="16.5" customHeight="1">
      <c r="B93" s="43"/>
      <c r="C93" s="218" t="s">
        <v>150</v>
      </c>
      <c r="D93" s="218" t="s">
        <v>123</v>
      </c>
      <c r="E93" s="219" t="s">
        <v>253</v>
      </c>
      <c r="F93" s="220" t="s">
        <v>254</v>
      </c>
      <c r="G93" s="221" t="s">
        <v>239</v>
      </c>
      <c r="H93" s="222">
        <v>1</v>
      </c>
      <c r="I93" s="223"/>
      <c r="J93" s="224">
        <f>ROUND(I93*H93,2)</f>
        <v>0</v>
      </c>
      <c r="K93" s="220" t="s">
        <v>127</v>
      </c>
      <c r="L93" s="69"/>
      <c r="M93" s="225" t="s">
        <v>21</v>
      </c>
      <c r="N93" s="226" t="s">
        <v>40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240</v>
      </c>
      <c r="AT93" s="21" t="s">
        <v>123</v>
      </c>
      <c r="AU93" s="21" t="s">
        <v>79</v>
      </c>
      <c r="AY93" s="21" t="s">
        <v>120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77</v>
      </c>
      <c r="BK93" s="229">
        <f>ROUND(I93*H93,2)</f>
        <v>0</v>
      </c>
      <c r="BL93" s="21" t="s">
        <v>240</v>
      </c>
      <c r="BM93" s="21" t="s">
        <v>255</v>
      </c>
    </row>
    <row r="94" s="1" customFormat="1">
      <c r="B94" s="43"/>
      <c r="C94" s="71"/>
      <c r="D94" s="230" t="s">
        <v>130</v>
      </c>
      <c r="E94" s="71"/>
      <c r="F94" s="231" t="s">
        <v>254</v>
      </c>
      <c r="G94" s="71"/>
      <c r="H94" s="71"/>
      <c r="I94" s="188"/>
      <c r="J94" s="71"/>
      <c r="K94" s="71"/>
      <c r="L94" s="69"/>
      <c r="M94" s="232"/>
      <c r="N94" s="44"/>
      <c r="O94" s="44"/>
      <c r="P94" s="44"/>
      <c r="Q94" s="44"/>
      <c r="R94" s="44"/>
      <c r="S94" s="44"/>
      <c r="T94" s="92"/>
      <c r="AT94" s="21" t="s">
        <v>130</v>
      </c>
      <c r="AU94" s="21" t="s">
        <v>79</v>
      </c>
    </row>
    <row r="95" s="1" customFormat="1" ht="16.5" customHeight="1">
      <c r="B95" s="43"/>
      <c r="C95" s="218" t="s">
        <v>155</v>
      </c>
      <c r="D95" s="218" t="s">
        <v>123</v>
      </c>
      <c r="E95" s="219" t="s">
        <v>256</v>
      </c>
      <c r="F95" s="220" t="s">
        <v>257</v>
      </c>
      <c r="G95" s="221" t="s">
        <v>239</v>
      </c>
      <c r="H95" s="222">
        <v>1</v>
      </c>
      <c r="I95" s="223"/>
      <c r="J95" s="224">
        <f>ROUND(I95*H95,2)</f>
        <v>0</v>
      </c>
      <c r="K95" s="220" t="s">
        <v>127</v>
      </c>
      <c r="L95" s="69"/>
      <c r="M95" s="225" t="s">
        <v>21</v>
      </c>
      <c r="N95" s="226" t="s">
        <v>40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240</v>
      </c>
      <c r="AT95" s="21" t="s">
        <v>123</v>
      </c>
      <c r="AU95" s="21" t="s">
        <v>79</v>
      </c>
      <c r="AY95" s="21" t="s">
        <v>120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77</v>
      </c>
      <c r="BK95" s="229">
        <f>ROUND(I95*H95,2)</f>
        <v>0</v>
      </c>
      <c r="BL95" s="21" t="s">
        <v>240</v>
      </c>
      <c r="BM95" s="21" t="s">
        <v>258</v>
      </c>
    </row>
    <row r="96" s="1" customFormat="1">
      <c r="B96" s="43"/>
      <c r="C96" s="71"/>
      <c r="D96" s="230" t="s">
        <v>130</v>
      </c>
      <c r="E96" s="71"/>
      <c r="F96" s="231" t="s">
        <v>257</v>
      </c>
      <c r="G96" s="71"/>
      <c r="H96" s="71"/>
      <c r="I96" s="188"/>
      <c r="J96" s="71"/>
      <c r="K96" s="71"/>
      <c r="L96" s="69"/>
      <c r="M96" s="232"/>
      <c r="N96" s="44"/>
      <c r="O96" s="44"/>
      <c r="P96" s="44"/>
      <c r="Q96" s="44"/>
      <c r="R96" s="44"/>
      <c r="S96" s="44"/>
      <c r="T96" s="92"/>
      <c r="AT96" s="21" t="s">
        <v>130</v>
      </c>
      <c r="AU96" s="21" t="s">
        <v>79</v>
      </c>
    </row>
    <row r="97" s="1" customFormat="1" ht="16.5" customHeight="1">
      <c r="B97" s="43"/>
      <c r="C97" s="218" t="s">
        <v>161</v>
      </c>
      <c r="D97" s="218" t="s">
        <v>123</v>
      </c>
      <c r="E97" s="219" t="s">
        <v>259</v>
      </c>
      <c r="F97" s="220" t="s">
        <v>260</v>
      </c>
      <c r="G97" s="221" t="s">
        <v>239</v>
      </c>
      <c r="H97" s="222">
        <v>1</v>
      </c>
      <c r="I97" s="223"/>
      <c r="J97" s="224">
        <f>ROUND(I97*H97,2)</f>
        <v>0</v>
      </c>
      <c r="K97" s="220" t="s">
        <v>127</v>
      </c>
      <c r="L97" s="69"/>
      <c r="M97" s="225" t="s">
        <v>21</v>
      </c>
      <c r="N97" s="226" t="s">
        <v>40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240</v>
      </c>
      <c r="AT97" s="21" t="s">
        <v>123</v>
      </c>
      <c r="AU97" s="21" t="s">
        <v>79</v>
      </c>
      <c r="AY97" s="21" t="s">
        <v>120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77</v>
      </c>
      <c r="BK97" s="229">
        <f>ROUND(I97*H97,2)</f>
        <v>0</v>
      </c>
      <c r="BL97" s="21" t="s">
        <v>240</v>
      </c>
      <c r="BM97" s="21" t="s">
        <v>261</v>
      </c>
    </row>
    <row r="98" s="1" customFormat="1">
      <c r="B98" s="43"/>
      <c r="C98" s="71"/>
      <c r="D98" s="230" t="s">
        <v>130</v>
      </c>
      <c r="E98" s="71"/>
      <c r="F98" s="231" t="s">
        <v>260</v>
      </c>
      <c r="G98" s="71"/>
      <c r="H98" s="71"/>
      <c r="I98" s="188"/>
      <c r="J98" s="71"/>
      <c r="K98" s="71"/>
      <c r="L98" s="69"/>
      <c r="M98" s="232"/>
      <c r="N98" s="44"/>
      <c r="O98" s="44"/>
      <c r="P98" s="44"/>
      <c r="Q98" s="44"/>
      <c r="R98" s="44"/>
      <c r="S98" s="44"/>
      <c r="T98" s="92"/>
      <c r="AT98" s="21" t="s">
        <v>130</v>
      </c>
      <c r="AU98" s="21" t="s">
        <v>79</v>
      </c>
    </row>
    <row r="99" s="1" customFormat="1" ht="16.5" customHeight="1">
      <c r="B99" s="43"/>
      <c r="C99" s="218" t="s">
        <v>167</v>
      </c>
      <c r="D99" s="218" t="s">
        <v>123</v>
      </c>
      <c r="E99" s="219" t="s">
        <v>262</v>
      </c>
      <c r="F99" s="220" t="s">
        <v>263</v>
      </c>
      <c r="G99" s="221" t="s">
        <v>239</v>
      </c>
      <c r="H99" s="222">
        <v>1</v>
      </c>
      <c r="I99" s="223"/>
      <c r="J99" s="224">
        <f>ROUND(I99*H99,2)</f>
        <v>0</v>
      </c>
      <c r="K99" s="220" t="s">
        <v>127</v>
      </c>
      <c r="L99" s="69"/>
      <c r="M99" s="225" t="s">
        <v>21</v>
      </c>
      <c r="N99" s="226" t="s">
        <v>40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240</v>
      </c>
      <c r="AT99" s="21" t="s">
        <v>123</v>
      </c>
      <c r="AU99" s="21" t="s">
        <v>79</v>
      </c>
      <c r="AY99" s="21" t="s">
        <v>120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77</v>
      </c>
      <c r="BK99" s="229">
        <f>ROUND(I99*H99,2)</f>
        <v>0</v>
      </c>
      <c r="BL99" s="21" t="s">
        <v>240</v>
      </c>
      <c r="BM99" s="21" t="s">
        <v>264</v>
      </c>
    </row>
    <row r="100" s="1" customFormat="1">
      <c r="B100" s="43"/>
      <c r="C100" s="71"/>
      <c r="D100" s="230" t="s">
        <v>130</v>
      </c>
      <c r="E100" s="71"/>
      <c r="F100" s="231" t="s">
        <v>263</v>
      </c>
      <c r="G100" s="71"/>
      <c r="H100" s="71"/>
      <c r="I100" s="188"/>
      <c r="J100" s="71"/>
      <c r="K100" s="71"/>
      <c r="L100" s="69"/>
      <c r="M100" s="232"/>
      <c r="N100" s="44"/>
      <c r="O100" s="44"/>
      <c r="P100" s="44"/>
      <c r="Q100" s="44"/>
      <c r="R100" s="44"/>
      <c r="S100" s="44"/>
      <c r="T100" s="92"/>
      <c r="AT100" s="21" t="s">
        <v>130</v>
      </c>
      <c r="AU100" s="21" t="s">
        <v>79</v>
      </c>
    </row>
    <row r="101" s="10" customFormat="1" ht="29.88" customHeight="1">
      <c r="B101" s="202"/>
      <c r="C101" s="203"/>
      <c r="D101" s="204" t="s">
        <v>68</v>
      </c>
      <c r="E101" s="216" t="s">
        <v>265</v>
      </c>
      <c r="F101" s="216" t="s">
        <v>266</v>
      </c>
      <c r="G101" s="203"/>
      <c r="H101" s="203"/>
      <c r="I101" s="206"/>
      <c r="J101" s="217">
        <f>BK101</f>
        <v>0</v>
      </c>
      <c r="K101" s="203"/>
      <c r="L101" s="208"/>
      <c r="M101" s="209"/>
      <c r="N101" s="210"/>
      <c r="O101" s="210"/>
      <c r="P101" s="211">
        <f>SUM(P102:P103)</f>
        <v>0</v>
      </c>
      <c r="Q101" s="210"/>
      <c r="R101" s="211">
        <f>SUM(R102:R103)</f>
        <v>0</v>
      </c>
      <c r="S101" s="210"/>
      <c r="T101" s="212">
        <f>SUM(T102:T103)</f>
        <v>0</v>
      </c>
      <c r="AR101" s="213" t="s">
        <v>150</v>
      </c>
      <c r="AT101" s="214" t="s">
        <v>68</v>
      </c>
      <c r="AU101" s="214" t="s">
        <v>77</v>
      </c>
      <c r="AY101" s="213" t="s">
        <v>120</v>
      </c>
      <c r="BK101" s="215">
        <f>SUM(BK102:BK103)</f>
        <v>0</v>
      </c>
    </row>
    <row r="102" s="1" customFormat="1" ht="16.5" customHeight="1">
      <c r="B102" s="43"/>
      <c r="C102" s="218" t="s">
        <v>121</v>
      </c>
      <c r="D102" s="218" t="s">
        <v>123</v>
      </c>
      <c r="E102" s="219" t="s">
        <v>267</v>
      </c>
      <c r="F102" s="220" t="s">
        <v>268</v>
      </c>
      <c r="G102" s="221" t="s">
        <v>239</v>
      </c>
      <c r="H102" s="222">
        <v>1</v>
      </c>
      <c r="I102" s="223"/>
      <c r="J102" s="224">
        <f>ROUND(I102*H102,2)</f>
        <v>0</v>
      </c>
      <c r="K102" s="220" t="s">
        <v>127</v>
      </c>
      <c r="L102" s="69"/>
      <c r="M102" s="225" t="s">
        <v>21</v>
      </c>
      <c r="N102" s="226" t="s">
        <v>40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240</v>
      </c>
      <c r="AT102" s="21" t="s">
        <v>123</v>
      </c>
      <c r="AU102" s="21" t="s">
        <v>79</v>
      </c>
      <c r="AY102" s="21" t="s">
        <v>120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77</v>
      </c>
      <c r="BK102" s="229">
        <f>ROUND(I102*H102,2)</f>
        <v>0</v>
      </c>
      <c r="BL102" s="21" t="s">
        <v>240</v>
      </c>
      <c r="BM102" s="21" t="s">
        <v>269</v>
      </c>
    </row>
    <row r="103" s="1" customFormat="1">
      <c r="B103" s="43"/>
      <c r="C103" s="71"/>
      <c r="D103" s="230" t="s">
        <v>130</v>
      </c>
      <c r="E103" s="71"/>
      <c r="F103" s="231" t="s">
        <v>270</v>
      </c>
      <c r="G103" s="71"/>
      <c r="H103" s="71"/>
      <c r="I103" s="188"/>
      <c r="J103" s="71"/>
      <c r="K103" s="71"/>
      <c r="L103" s="69"/>
      <c r="M103" s="232"/>
      <c r="N103" s="44"/>
      <c r="O103" s="44"/>
      <c r="P103" s="44"/>
      <c r="Q103" s="44"/>
      <c r="R103" s="44"/>
      <c r="S103" s="44"/>
      <c r="T103" s="92"/>
      <c r="AT103" s="21" t="s">
        <v>130</v>
      </c>
      <c r="AU103" s="21" t="s">
        <v>79</v>
      </c>
    </row>
    <row r="104" s="10" customFormat="1" ht="29.88" customHeight="1">
      <c r="B104" s="202"/>
      <c r="C104" s="203"/>
      <c r="D104" s="204" t="s">
        <v>68</v>
      </c>
      <c r="E104" s="216" t="s">
        <v>271</v>
      </c>
      <c r="F104" s="216" t="s">
        <v>272</v>
      </c>
      <c r="G104" s="203"/>
      <c r="H104" s="203"/>
      <c r="I104" s="206"/>
      <c r="J104" s="217">
        <f>BK104</f>
        <v>0</v>
      </c>
      <c r="K104" s="203"/>
      <c r="L104" s="208"/>
      <c r="M104" s="209"/>
      <c r="N104" s="210"/>
      <c r="O104" s="210"/>
      <c r="P104" s="211">
        <f>SUM(P105:P118)</f>
        <v>0</v>
      </c>
      <c r="Q104" s="210"/>
      <c r="R104" s="211">
        <f>SUM(R105:R118)</f>
        <v>0</v>
      </c>
      <c r="S104" s="210"/>
      <c r="T104" s="212">
        <f>SUM(T105:T118)</f>
        <v>0</v>
      </c>
      <c r="AR104" s="213" t="s">
        <v>150</v>
      </c>
      <c r="AT104" s="214" t="s">
        <v>68</v>
      </c>
      <c r="AU104" s="214" t="s">
        <v>77</v>
      </c>
      <c r="AY104" s="213" t="s">
        <v>120</v>
      </c>
      <c r="BK104" s="215">
        <f>SUM(BK105:BK118)</f>
        <v>0</v>
      </c>
    </row>
    <row r="105" s="1" customFormat="1" ht="16.5" customHeight="1">
      <c r="B105" s="43"/>
      <c r="C105" s="218" t="s">
        <v>177</v>
      </c>
      <c r="D105" s="218" t="s">
        <v>123</v>
      </c>
      <c r="E105" s="219" t="s">
        <v>273</v>
      </c>
      <c r="F105" s="220" t="s">
        <v>274</v>
      </c>
      <c r="G105" s="221" t="s">
        <v>239</v>
      </c>
      <c r="H105" s="222">
        <v>1</v>
      </c>
      <c r="I105" s="223"/>
      <c r="J105" s="224">
        <f>ROUND(I105*H105,2)</f>
        <v>0</v>
      </c>
      <c r="K105" s="220" t="s">
        <v>21</v>
      </c>
      <c r="L105" s="69"/>
      <c r="M105" s="225" t="s">
        <v>21</v>
      </c>
      <c r="N105" s="226" t="s">
        <v>40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240</v>
      </c>
      <c r="AT105" s="21" t="s">
        <v>123</v>
      </c>
      <c r="AU105" s="21" t="s">
        <v>79</v>
      </c>
      <c r="AY105" s="21" t="s">
        <v>120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77</v>
      </c>
      <c r="BK105" s="229">
        <f>ROUND(I105*H105,2)</f>
        <v>0</v>
      </c>
      <c r="BL105" s="21" t="s">
        <v>240</v>
      </c>
      <c r="BM105" s="21" t="s">
        <v>275</v>
      </c>
    </row>
    <row r="106" s="1" customFormat="1">
      <c r="B106" s="43"/>
      <c r="C106" s="71"/>
      <c r="D106" s="230" t="s">
        <v>130</v>
      </c>
      <c r="E106" s="71"/>
      <c r="F106" s="231" t="s">
        <v>274</v>
      </c>
      <c r="G106" s="71"/>
      <c r="H106" s="71"/>
      <c r="I106" s="188"/>
      <c r="J106" s="71"/>
      <c r="K106" s="71"/>
      <c r="L106" s="69"/>
      <c r="M106" s="232"/>
      <c r="N106" s="44"/>
      <c r="O106" s="44"/>
      <c r="P106" s="44"/>
      <c r="Q106" s="44"/>
      <c r="R106" s="44"/>
      <c r="S106" s="44"/>
      <c r="T106" s="92"/>
      <c r="AT106" s="21" t="s">
        <v>130</v>
      </c>
      <c r="AU106" s="21" t="s">
        <v>79</v>
      </c>
    </row>
    <row r="107" s="1" customFormat="1" ht="25.5" customHeight="1">
      <c r="B107" s="43"/>
      <c r="C107" s="218" t="s">
        <v>183</v>
      </c>
      <c r="D107" s="218" t="s">
        <v>123</v>
      </c>
      <c r="E107" s="219" t="s">
        <v>276</v>
      </c>
      <c r="F107" s="220" t="s">
        <v>277</v>
      </c>
      <c r="G107" s="221" t="s">
        <v>239</v>
      </c>
      <c r="H107" s="222">
        <v>1</v>
      </c>
      <c r="I107" s="223"/>
      <c r="J107" s="224">
        <f>ROUND(I107*H107,2)</f>
        <v>0</v>
      </c>
      <c r="K107" s="220" t="s">
        <v>21</v>
      </c>
      <c r="L107" s="69"/>
      <c r="M107" s="225" t="s">
        <v>21</v>
      </c>
      <c r="N107" s="226" t="s">
        <v>40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240</v>
      </c>
      <c r="AT107" s="21" t="s">
        <v>123</v>
      </c>
      <c r="AU107" s="21" t="s">
        <v>79</v>
      </c>
      <c r="AY107" s="21" t="s">
        <v>120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77</v>
      </c>
      <c r="BK107" s="229">
        <f>ROUND(I107*H107,2)</f>
        <v>0</v>
      </c>
      <c r="BL107" s="21" t="s">
        <v>240</v>
      </c>
      <c r="BM107" s="21" t="s">
        <v>278</v>
      </c>
    </row>
    <row r="108" s="1" customFormat="1">
      <c r="B108" s="43"/>
      <c r="C108" s="71"/>
      <c r="D108" s="230" t="s">
        <v>130</v>
      </c>
      <c r="E108" s="71"/>
      <c r="F108" s="231" t="s">
        <v>277</v>
      </c>
      <c r="G108" s="71"/>
      <c r="H108" s="71"/>
      <c r="I108" s="188"/>
      <c r="J108" s="71"/>
      <c r="K108" s="71"/>
      <c r="L108" s="69"/>
      <c r="M108" s="232"/>
      <c r="N108" s="44"/>
      <c r="O108" s="44"/>
      <c r="P108" s="44"/>
      <c r="Q108" s="44"/>
      <c r="R108" s="44"/>
      <c r="S108" s="44"/>
      <c r="T108" s="92"/>
      <c r="AT108" s="21" t="s">
        <v>130</v>
      </c>
      <c r="AU108" s="21" t="s">
        <v>79</v>
      </c>
    </row>
    <row r="109" s="1" customFormat="1" ht="25.5" customHeight="1">
      <c r="B109" s="43"/>
      <c r="C109" s="218" t="s">
        <v>189</v>
      </c>
      <c r="D109" s="218" t="s">
        <v>123</v>
      </c>
      <c r="E109" s="219" t="s">
        <v>279</v>
      </c>
      <c r="F109" s="220" t="s">
        <v>280</v>
      </c>
      <c r="G109" s="221" t="s">
        <v>239</v>
      </c>
      <c r="H109" s="222">
        <v>1</v>
      </c>
      <c r="I109" s="223"/>
      <c r="J109" s="224">
        <f>ROUND(I109*H109,2)</f>
        <v>0</v>
      </c>
      <c r="K109" s="220" t="s">
        <v>21</v>
      </c>
      <c r="L109" s="69"/>
      <c r="M109" s="225" t="s">
        <v>21</v>
      </c>
      <c r="N109" s="226" t="s">
        <v>40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240</v>
      </c>
      <c r="AT109" s="21" t="s">
        <v>123</v>
      </c>
      <c r="AU109" s="21" t="s">
        <v>79</v>
      </c>
      <c r="AY109" s="21" t="s">
        <v>120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77</v>
      </c>
      <c r="BK109" s="229">
        <f>ROUND(I109*H109,2)</f>
        <v>0</v>
      </c>
      <c r="BL109" s="21" t="s">
        <v>240</v>
      </c>
      <c r="BM109" s="21" t="s">
        <v>281</v>
      </c>
    </row>
    <row r="110" s="1" customFormat="1">
      <c r="B110" s="43"/>
      <c r="C110" s="71"/>
      <c r="D110" s="230" t="s">
        <v>130</v>
      </c>
      <c r="E110" s="71"/>
      <c r="F110" s="231" t="s">
        <v>280</v>
      </c>
      <c r="G110" s="71"/>
      <c r="H110" s="71"/>
      <c r="I110" s="188"/>
      <c r="J110" s="71"/>
      <c r="K110" s="71"/>
      <c r="L110" s="69"/>
      <c r="M110" s="232"/>
      <c r="N110" s="44"/>
      <c r="O110" s="44"/>
      <c r="P110" s="44"/>
      <c r="Q110" s="44"/>
      <c r="R110" s="44"/>
      <c r="S110" s="44"/>
      <c r="T110" s="92"/>
      <c r="AT110" s="21" t="s">
        <v>130</v>
      </c>
      <c r="AU110" s="21" t="s">
        <v>79</v>
      </c>
    </row>
    <row r="111" s="1" customFormat="1" ht="16.5" customHeight="1">
      <c r="B111" s="43"/>
      <c r="C111" s="218" t="s">
        <v>196</v>
      </c>
      <c r="D111" s="218" t="s">
        <v>123</v>
      </c>
      <c r="E111" s="219" t="s">
        <v>282</v>
      </c>
      <c r="F111" s="220" t="s">
        <v>283</v>
      </c>
      <c r="G111" s="221" t="s">
        <v>239</v>
      </c>
      <c r="H111" s="222">
        <v>1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40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240</v>
      </c>
      <c r="AT111" s="21" t="s">
        <v>123</v>
      </c>
      <c r="AU111" s="21" t="s">
        <v>79</v>
      </c>
      <c r="AY111" s="21" t="s">
        <v>120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77</v>
      </c>
      <c r="BK111" s="229">
        <f>ROUND(I111*H111,2)</f>
        <v>0</v>
      </c>
      <c r="BL111" s="21" t="s">
        <v>240</v>
      </c>
      <c r="BM111" s="21" t="s">
        <v>284</v>
      </c>
    </row>
    <row r="112" s="1" customFormat="1">
      <c r="B112" s="43"/>
      <c r="C112" s="71"/>
      <c r="D112" s="230" t="s">
        <v>130</v>
      </c>
      <c r="E112" s="71"/>
      <c r="F112" s="231" t="s">
        <v>283</v>
      </c>
      <c r="G112" s="71"/>
      <c r="H112" s="71"/>
      <c r="I112" s="188"/>
      <c r="J112" s="71"/>
      <c r="K112" s="71"/>
      <c r="L112" s="69"/>
      <c r="M112" s="232"/>
      <c r="N112" s="44"/>
      <c r="O112" s="44"/>
      <c r="P112" s="44"/>
      <c r="Q112" s="44"/>
      <c r="R112" s="44"/>
      <c r="S112" s="44"/>
      <c r="T112" s="92"/>
      <c r="AT112" s="21" t="s">
        <v>130</v>
      </c>
      <c r="AU112" s="21" t="s">
        <v>79</v>
      </c>
    </row>
    <row r="113" s="1" customFormat="1" ht="25.5" customHeight="1">
      <c r="B113" s="43"/>
      <c r="C113" s="218" t="s">
        <v>205</v>
      </c>
      <c r="D113" s="218" t="s">
        <v>123</v>
      </c>
      <c r="E113" s="219" t="s">
        <v>285</v>
      </c>
      <c r="F113" s="220" t="s">
        <v>286</v>
      </c>
      <c r="G113" s="221" t="s">
        <v>239</v>
      </c>
      <c r="H113" s="222">
        <v>1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40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240</v>
      </c>
      <c r="AT113" s="21" t="s">
        <v>123</v>
      </c>
      <c r="AU113" s="21" t="s">
        <v>79</v>
      </c>
      <c r="AY113" s="21" t="s">
        <v>120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77</v>
      </c>
      <c r="BK113" s="229">
        <f>ROUND(I113*H113,2)</f>
        <v>0</v>
      </c>
      <c r="BL113" s="21" t="s">
        <v>240</v>
      </c>
      <c r="BM113" s="21" t="s">
        <v>287</v>
      </c>
    </row>
    <row r="114" s="1" customFormat="1">
      <c r="B114" s="43"/>
      <c r="C114" s="71"/>
      <c r="D114" s="230" t="s">
        <v>130</v>
      </c>
      <c r="E114" s="71"/>
      <c r="F114" s="231" t="s">
        <v>286</v>
      </c>
      <c r="G114" s="71"/>
      <c r="H114" s="71"/>
      <c r="I114" s="188"/>
      <c r="J114" s="71"/>
      <c r="K114" s="71"/>
      <c r="L114" s="69"/>
      <c r="M114" s="232"/>
      <c r="N114" s="44"/>
      <c r="O114" s="44"/>
      <c r="P114" s="44"/>
      <c r="Q114" s="44"/>
      <c r="R114" s="44"/>
      <c r="S114" s="44"/>
      <c r="T114" s="92"/>
      <c r="AT114" s="21" t="s">
        <v>130</v>
      </c>
      <c r="AU114" s="21" t="s">
        <v>79</v>
      </c>
    </row>
    <row r="115" s="1" customFormat="1" ht="16.5" customHeight="1">
      <c r="B115" s="43"/>
      <c r="C115" s="218" t="s">
        <v>10</v>
      </c>
      <c r="D115" s="218" t="s">
        <v>123</v>
      </c>
      <c r="E115" s="219" t="s">
        <v>288</v>
      </c>
      <c r="F115" s="220" t="s">
        <v>289</v>
      </c>
      <c r="G115" s="221" t="s">
        <v>290</v>
      </c>
      <c r="H115" s="247"/>
      <c r="I115" s="223"/>
      <c r="J115" s="224">
        <f>ROUND(I115*H115,2)</f>
        <v>0</v>
      </c>
      <c r="K115" s="220" t="s">
        <v>21</v>
      </c>
      <c r="L115" s="69"/>
      <c r="M115" s="225" t="s">
        <v>21</v>
      </c>
      <c r="N115" s="226" t="s">
        <v>40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240</v>
      </c>
      <c r="AT115" s="21" t="s">
        <v>123</v>
      </c>
      <c r="AU115" s="21" t="s">
        <v>79</v>
      </c>
      <c r="AY115" s="21" t="s">
        <v>120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77</v>
      </c>
      <c r="BK115" s="229">
        <f>ROUND(I115*H115,2)</f>
        <v>0</v>
      </c>
      <c r="BL115" s="21" t="s">
        <v>240</v>
      </c>
      <c r="BM115" s="21" t="s">
        <v>291</v>
      </c>
    </row>
    <row r="116" s="1" customFormat="1">
      <c r="B116" s="43"/>
      <c r="C116" s="71"/>
      <c r="D116" s="230" t="s">
        <v>130</v>
      </c>
      <c r="E116" s="71"/>
      <c r="F116" s="231" t="s">
        <v>292</v>
      </c>
      <c r="G116" s="71"/>
      <c r="H116" s="71"/>
      <c r="I116" s="188"/>
      <c r="J116" s="71"/>
      <c r="K116" s="71"/>
      <c r="L116" s="69"/>
      <c r="M116" s="232"/>
      <c r="N116" s="44"/>
      <c r="O116" s="44"/>
      <c r="P116" s="44"/>
      <c r="Q116" s="44"/>
      <c r="R116" s="44"/>
      <c r="S116" s="44"/>
      <c r="T116" s="92"/>
      <c r="AT116" s="21" t="s">
        <v>130</v>
      </c>
      <c r="AU116" s="21" t="s">
        <v>79</v>
      </c>
    </row>
    <row r="117" s="1" customFormat="1" ht="63.75" customHeight="1">
      <c r="B117" s="43"/>
      <c r="C117" s="218" t="s">
        <v>208</v>
      </c>
      <c r="D117" s="218" t="s">
        <v>123</v>
      </c>
      <c r="E117" s="219" t="s">
        <v>293</v>
      </c>
      <c r="F117" s="220" t="s">
        <v>294</v>
      </c>
      <c r="G117" s="221" t="s">
        <v>290</v>
      </c>
      <c r="H117" s="247"/>
      <c r="I117" s="223"/>
      <c r="J117" s="224">
        <f>ROUND(I117*H117,2)</f>
        <v>0</v>
      </c>
      <c r="K117" s="220" t="s">
        <v>21</v>
      </c>
      <c r="L117" s="69"/>
      <c r="M117" s="225" t="s">
        <v>21</v>
      </c>
      <c r="N117" s="226" t="s">
        <v>40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240</v>
      </c>
      <c r="AT117" s="21" t="s">
        <v>123</v>
      </c>
      <c r="AU117" s="21" t="s">
        <v>79</v>
      </c>
      <c r="AY117" s="21" t="s">
        <v>120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77</v>
      </c>
      <c r="BK117" s="229">
        <f>ROUND(I117*H117,2)</f>
        <v>0</v>
      </c>
      <c r="BL117" s="21" t="s">
        <v>240</v>
      </c>
      <c r="BM117" s="21" t="s">
        <v>295</v>
      </c>
    </row>
    <row r="118" s="1" customFormat="1">
      <c r="B118" s="43"/>
      <c r="C118" s="71"/>
      <c r="D118" s="230" t="s">
        <v>130</v>
      </c>
      <c r="E118" s="71"/>
      <c r="F118" s="231" t="s">
        <v>296</v>
      </c>
      <c r="G118" s="71"/>
      <c r="H118" s="71"/>
      <c r="I118" s="188"/>
      <c r="J118" s="71"/>
      <c r="K118" s="71"/>
      <c r="L118" s="69"/>
      <c r="M118" s="244"/>
      <c r="N118" s="245"/>
      <c r="O118" s="245"/>
      <c r="P118" s="245"/>
      <c r="Q118" s="245"/>
      <c r="R118" s="245"/>
      <c r="S118" s="245"/>
      <c r="T118" s="246"/>
      <c r="AT118" s="21" t="s">
        <v>130</v>
      </c>
      <c r="AU118" s="21" t="s">
        <v>79</v>
      </c>
    </row>
    <row r="119" s="1" customFormat="1" ht="6.96" customHeight="1">
      <c r="B119" s="64"/>
      <c r="C119" s="65"/>
      <c r="D119" s="65"/>
      <c r="E119" s="65"/>
      <c r="F119" s="65"/>
      <c r="G119" s="65"/>
      <c r="H119" s="65"/>
      <c r="I119" s="163"/>
      <c r="J119" s="65"/>
      <c r="K119" s="65"/>
      <c r="L119" s="69"/>
    </row>
  </sheetData>
  <sheetProtection sheet="1" autoFilter="0" formatColumns="0" formatRows="0" objects="1" scenarios="1" spinCount="100000" saltValue="aaHp0iEKVCtr8kVBROf0MklsVacv83YhiR2dhpcthMD86OgSQuwfpB6T6tLAG2YYF6dHbHsNMPQxqXl83cs1WQ==" hashValue="P4fvQeqSI30HWLPb1mzYwgc/MvpHbU55d2KBXhVxfn5ywptuGtQixrOqw2BErS7QCWpUOAit1gwh45UFY3LE8w==" algorithmName="SHA-512" password="CC35"/>
  <autoFilter ref="C80:K11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8" customWidth="1"/>
    <col min="2" max="2" width="1.664063" style="248" customWidth="1"/>
    <col min="3" max="4" width="5" style="248" customWidth="1"/>
    <col min="5" max="5" width="11.67" style="248" customWidth="1"/>
    <col min="6" max="6" width="9.17" style="248" customWidth="1"/>
    <col min="7" max="7" width="5" style="248" customWidth="1"/>
    <col min="8" max="8" width="77.83" style="248" customWidth="1"/>
    <col min="9" max="10" width="20" style="248" customWidth="1"/>
    <col min="11" max="11" width="1.664063" style="248" customWidth="1"/>
  </cols>
  <sheetData>
    <row r="1" ht="37.5" customHeight="1"/>
    <row r="2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="12" customFormat="1" ht="45" customHeight="1">
      <c r="B3" s="252"/>
      <c r="C3" s="253" t="s">
        <v>297</v>
      </c>
      <c r="D3" s="253"/>
      <c r="E3" s="253"/>
      <c r="F3" s="253"/>
      <c r="G3" s="253"/>
      <c r="H3" s="253"/>
      <c r="I3" s="253"/>
      <c r="J3" s="253"/>
      <c r="K3" s="254"/>
    </row>
    <row r="4" ht="25.5" customHeight="1">
      <c r="B4" s="255"/>
      <c r="C4" s="256" t="s">
        <v>298</v>
      </c>
      <c r="D4" s="256"/>
      <c r="E4" s="256"/>
      <c r="F4" s="256"/>
      <c r="G4" s="256"/>
      <c r="H4" s="256"/>
      <c r="I4" s="256"/>
      <c r="J4" s="256"/>
      <c r="K4" s="257"/>
    </row>
    <row r="5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ht="15" customHeight="1">
      <c r="B6" s="255"/>
      <c r="C6" s="259" t="s">
        <v>299</v>
      </c>
      <c r="D6" s="259"/>
      <c r="E6" s="259"/>
      <c r="F6" s="259"/>
      <c r="G6" s="259"/>
      <c r="H6" s="259"/>
      <c r="I6" s="259"/>
      <c r="J6" s="259"/>
      <c r="K6" s="257"/>
    </row>
    <row r="7" ht="15" customHeight="1">
      <c r="B7" s="260"/>
      <c r="C7" s="259" t="s">
        <v>300</v>
      </c>
      <c r="D7" s="259"/>
      <c r="E7" s="259"/>
      <c r="F7" s="259"/>
      <c r="G7" s="259"/>
      <c r="H7" s="259"/>
      <c r="I7" s="259"/>
      <c r="J7" s="259"/>
      <c r="K7" s="257"/>
    </row>
    <row r="8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ht="15" customHeight="1">
      <c r="B9" s="260"/>
      <c r="C9" s="259" t="s">
        <v>301</v>
      </c>
      <c r="D9" s="259"/>
      <c r="E9" s="259"/>
      <c r="F9" s="259"/>
      <c r="G9" s="259"/>
      <c r="H9" s="259"/>
      <c r="I9" s="259"/>
      <c r="J9" s="259"/>
      <c r="K9" s="257"/>
    </row>
    <row r="10" ht="15" customHeight="1">
      <c r="B10" s="260"/>
      <c r="C10" s="259"/>
      <c r="D10" s="259" t="s">
        <v>302</v>
      </c>
      <c r="E10" s="259"/>
      <c r="F10" s="259"/>
      <c r="G10" s="259"/>
      <c r="H10" s="259"/>
      <c r="I10" s="259"/>
      <c r="J10" s="259"/>
      <c r="K10" s="257"/>
    </row>
    <row r="11" ht="15" customHeight="1">
      <c r="B11" s="260"/>
      <c r="C11" s="261"/>
      <c r="D11" s="259" t="s">
        <v>303</v>
      </c>
      <c r="E11" s="259"/>
      <c r="F11" s="259"/>
      <c r="G11" s="259"/>
      <c r="H11" s="259"/>
      <c r="I11" s="259"/>
      <c r="J11" s="259"/>
      <c r="K11" s="257"/>
    </row>
    <row r="12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ht="15" customHeight="1">
      <c r="B13" s="260"/>
      <c r="C13" s="261"/>
      <c r="D13" s="259" t="s">
        <v>304</v>
      </c>
      <c r="E13" s="259"/>
      <c r="F13" s="259"/>
      <c r="G13" s="259"/>
      <c r="H13" s="259"/>
      <c r="I13" s="259"/>
      <c r="J13" s="259"/>
      <c r="K13" s="257"/>
    </row>
    <row r="14" ht="15" customHeight="1">
      <c r="B14" s="260"/>
      <c r="C14" s="261"/>
      <c r="D14" s="259" t="s">
        <v>305</v>
      </c>
      <c r="E14" s="259"/>
      <c r="F14" s="259"/>
      <c r="G14" s="259"/>
      <c r="H14" s="259"/>
      <c r="I14" s="259"/>
      <c r="J14" s="259"/>
      <c r="K14" s="257"/>
    </row>
    <row r="15" ht="15" customHeight="1">
      <c r="B15" s="260"/>
      <c r="C15" s="261"/>
      <c r="D15" s="259" t="s">
        <v>306</v>
      </c>
      <c r="E15" s="259"/>
      <c r="F15" s="259"/>
      <c r="G15" s="259"/>
      <c r="H15" s="259"/>
      <c r="I15" s="259"/>
      <c r="J15" s="259"/>
      <c r="K15" s="257"/>
    </row>
    <row r="16" ht="15" customHeight="1">
      <c r="B16" s="260"/>
      <c r="C16" s="261"/>
      <c r="D16" s="261"/>
      <c r="E16" s="262" t="s">
        <v>76</v>
      </c>
      <c r="F16" s="259" t="s">
        <v>307</v>
      </c>
      <c r="G16" s="259"/>
      <c r="H16" s="259"/>
      <c r="I16" s="259"/>
      <c r="J16" s="259"/>
      <c r="K16" s="257"/>
    </row>
    <row r="17" ht="15" customHeight="1">
      <c r="B17" s="260"/>
      <c r="C17" s="261"/>
      <c r="D17" s="261"/>
      <c r="E17" s="262" t="s">
        <v>308</v>
      </c>
      <c r="F17" s="259" t="s">
        <v>309</v>
      </c>
      <c r="G17" s="259"/>
      <c r="H17" s="259"/>
      <c r="I17" s="259"/>
      <c r="J17" s="259"/>
      <c r="K17" s="257"/>
    </row>
    <row r="18" ht="15" customHeight="1">
      <c r="B18" s="260"/>
      <c r="C18" s="261"/>
      <c r="D18" s="261"/>
      <c r="E18" s="262" t="s">
        <v>310</v>
      </c>
      <c r="F18" s="259" t="s">
        <v>311</v>
      </c>
      <c r="G18" s="259"/>
      <c r="H18" s="259"/>
      <c r="I18" s="259"/>
      <c r="J18" s="259"/>
      <c r="K18" s="257"/>
    </row>
    <row r="19" ht="15" customHeight="1">
      <c r="B19" s="260"/>
      <c r="C19" s="261"/>
      <c r="D19" s="261"/>
      <c r="E19" s="262" t="s">
        <v>312</v>
      </c>
      <c r="F19" s="259" t="s">
        <v>313</v>
      </c>
      <c r="G19" s="259"/>
      <c r="H19" s="259"/>
      <c r="I19" s="259"/>
      <c r="J19" s="259"/>
      <c r="K19" s="257"/>
    </row>
    <row r="20" ht="15" customHeight="1">
      <c r="B20" s="260"/>
      <c r="C20" s="261"/>
      <c r="D20" s="261"/>
      <c r="E20" s="262" t="s">
        <v>314</v>
      </c>
      <c r="F20" s="259" t="s">
        <v>211</v>
      </c>
      <c r="G20" s="259"/>
      <c r="H20" s="259"/>
      <c r="I20" s="259"/>
      <c r="J20" s="259"/>
      <c r="K20" s="257"/>
    </row>
    <row r="21" ht="15" customHeight="1">
      <c r="B21" s="260"/>
      <c r="C21" s="261"/>
      <c r="D21" s="261"/>
      <c r="E21" s="262" t="s">
        <v>315</v>
      </c>
      <c r="F21" s="259" t="s">
        <v>316</v>
      </c>
      <c r="G21" s="259"/>
      <c r="H21" s="259"/>
      <c r="I21" s="259"/>
      <c r="J21" s="259"/>
      <c r="K21" s="257"/>
    </row>
    <row r="22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ht="15" customHeight="1">
      <c r="B23" s="260"/>
      <c r="C23" s="259" t="s">
        <v>317</v>
      </c>
      <c r="D23" s="259"/>
      <c r="E23" s="259"/>
      <c r="F23" s="259"/>
      <c r="G23" s="259"/>
      <c r="H23" s="259"/>
      <c r="I23" s="259"/>
      <c r="J23" s="259"/>
      <c r="K23" s="257"/>
    </row>
    <row r="24" ht="15" customHeight="1">
      <c r="B24" s="260"/>
      <c r="C24" s="259" t="s">
        <v>318</v>
      </c>
      <c r="D24" s="259"/>
      <c r="E24" s="259"/>
      <c r="F24" s="259"/>
      <c r="G24" s="259"/>
      <c r="H24" s="259"/>
      <c r="I24" s="259"/>
      <c r="J24" s="259"/>
      <c r="K24" s="257"/>
    </row>
    <row r="25" ht="15" customHeight="1">
      <c r="B25" s="260"/>
      <c r="C25" s="259"/>
      <c r="D25" s="259" t="s">
        <v>319</v>
      </c>
      <c r="E25" s="259"/>
      <c r="F25" s="259"/>
      <c r="G25" s="259"/>
      <c r="H25" s="259"/>
      <c r="I25" s="259"/>
      <c r="J25" s="259"/>
      <c r="K25" s="257"/>
    </row>
    <row r="26" ht="15" customHeight="1">
      <c r="B26" s="260"/>
      <c r="C26" s="261"/>
      <c r="D26" s="259" t="s">
        <v>320</v>
      </c>
      <c r="E26" s="259"/>
      <c r="F26" s="259"/>
      <c r="G26" s="259"/>
      <c r="H26" s="259"/>
      <c r="I26" s="259"/>
      <c r="J26" s="259"/>
      <c r="K26" s="257"/>
    </row>
    <row r="27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ht="15" customHeight="1">
      <c r="B28" s="260"/>
      <c r="C28" s="261"/>
      <c r="D28" s="259" t="s">
        <v>321</v>
      </c>
      <c r="E28" s="259"/>
      <c r="F28" s="259"/>
      <c r="G28" s="259"/>
      <c r="H28" s="259"/>
      <c r="I28" s="259"/>
      <c r="J28" s="259"/>
      <c r="K28" s="257"/>
    </row>
    <row r="29" ht="15" customHeight="1">
      <c r="B29" s="260"/>
      <c r="C29" s="261"/>
      <c r="D29" s="259" t="s">
        <v>322</v>
      </c>
      <c r="E29" s="259"/>
      <c r="F29" s="259"/>
      <c r="G29" s="259"/>
      <c r="H29" s="259"/>
      <c r="I29" s="259"/>
      <c r="J29" s="259"/>
      <c r="K29" s="257"/>
    </row>
    <row r="30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ht="15" customHeight="1">
      <c r="B31" s="260"/>
      <c r="C31" s="261"/>
      <c r="D31" s="259" t="s">
        <v>323</v>
      </c>
      <c r="E31" s="259"/>
      <c r="F31" s="259"/>
      <c r="G31" s="259"/>
      <c r="H31" s="259"/>
      <c r="I31" s="259"/>
      <c r="J31" s="259"/>
      <c r="K31" s="257"/>
    </row>
    <row r="32" ht="15" customHeight="1">
      <c r="B32" s="260"/>
      <c r="C32" s="261"/>
      <c r="D32" s="259" t="s">
        <v>324</v>
      </c>
      <c r="E32" s="259"/>
      <c r="F32" s="259"/>
      <c r="G32" s="259"/>
      <c r="H32" s="259"/>
      <c r="I32" s="259"/>
      <c r="J32" s="259"/>
      <c r="K32" s="257"/>
    </row>
    <row r="33" ht="15" customHeight="1">
      <c r="B33" s="260"/>
      <c r="C33" s="261"/>
      <c r="D33" s="259" t="s">
        <v>325</v>
      </c>
      <c r="E33" s="259"/>
      <c r="F33" s="259"/>
      <c r="G33" s="259"/>
      <c r="H33" s="259"/>
      <c r="I33" s="259"/>
      <c r="J33" s="259"/>
      <c r="K33" s="257"/>
    </row>
    <row r="34" ht="15" customHeight="1">
      <c r="B34" s="260"/>
      <c r="C34" s="261"/>
      <c r="D34" s="259"/>
      <c r="E34" s="263" t="s">
        <v>105</v>
      </c>
      <c r="F34" s="259"/>
      <c r="G34" s="259" t="s">
        <v>326</v>
      </c>
      <c r="H34" s="259"/>
      <c r="I34" s="259"/>
      <c r="J34" s="259"/>
      <c r="K34" s="257"/>
    </row>
    <row r="35" ht="30.75" customHeight="1">
      <c r="B35" s="260"/>
      <c r="C35" s="261"/>
      <c r="D35" s="259"/>
      <c r="E35" s="263" t="s">
        <v>327</v>
      </c>
      <c r="F35" s="259"/>
      <c r="G35" s="259" t="s">
        <v>328</v>
      </c>
      <c r="H35" s="259"/>
      <c r="I35" s="259"/>
      <c r="J35" s="259"/>
      <c r="K35" s="257"/>
    </row>
    <row r="36" ht="15" customHeight="1">
      <c r="B36" s="260"/>
      <c r="C36" s="261"/>
      <c r="D36" s="259"/>
      <c r="E36" s="263" t="s">
        <v>50</v>
      </c>
      <c r="F36" s="259"/>
      <c r="G36" s="259" t="s">
        <v>329</v>
      </c>
      <c r="H36" s="259"/>
      <c r="I36" s="259"/>
      <c r="J36" s="259"/>
      <c r="K36" s="257"/>
    </row>
    <row r="37" ht="15" customHeight="1">
      <c r="B37" s="260"/>
      <c r="C37" s="261"/>
      <c r="D37" s="259"/>
      <c r="E37" s="263" t="s">
        <v>106</v>
      </c>
      <c r="F37" s="259"/>
      <c r="G37" s="259" t="s">
        <v>330</v>
      </c>
      <c r="H37" s="259"/>
      <c r="I37" s="259"/>
      <c r="J37" s="259"/>
      <c r="K37" s="257"/>
    </row>
    <row r="38" ht="15" customHeight="1">
      <c r="B38" s="260"/>
      <c r="C38" s="261"/>
      <c r="D38" s="259"/>
      <c r="E38" s="263" t="s">
        <v>107</v>
      </c>
      <c r="F38" s="259"/>
      <c r="G38" s="259" t="s">
        <v>331</v>
      </c>
      <c r="H38" s="259"/>
      <c r="I38" s="259"/>
      <c r="J38" s="259"/>
      <c r="K38" s="257"/>
    </row>
    <row r="39" ht="15" customHeight="1">
      <c r="B39" s="260"/>
      <c r="C39" s="261"/>
      <c r="D39" s="259"/>
      <c r="E39" s="263" t="s">
        <v>108</v>
      </c>
      <c r="F39" s="259"/>
      <c r="G39" s="259" t="s">
        <v>332</v>
      </c>
      <c r="H39" s="259"/>
      <c r="I39" s="259"/>
      <c r="J39" s="259"/>
      <c r="K39" s="257"/>
    </row>
    <row r="40" ht="15" customHeight="1">
      <c r="B40" s="260"/>
      <c r="C40" s="261"/>
      <c r="D40" s="259"/>
      <c r="E40" s="263" t="s">
        <v>333</v>
      </c>
      <c r="F40" s="259"/>
      <c r="G40" s="259" t="s">
        <v>334</v>
      </c>
      <c r="H40" s="259"/>
      <c r="I40" s="259"/>
      <c r="J40" s="259"/>
      <c r="K40" s="257"/>
    </row>
    <row r="41" ht="15" customHeight="1">
      <c r="B41" s="260"/>
      <c r="C41" s="261"/>
      <c r="D41" s="259"/>
      <c r="E41" s="263"/>
      <c r="F41" s="259"/>
      <c r="G41" s="259" t="s">
        <v>335</v>
      </c>
      <c r="H41" s="259"/>
      <c r="I41" s="259"/>
      <c r="J41" s="259"/>
      <c r="K41" s="257"/>
    </row>
    <row r="42" ht="15" customHeight="1">
      <c r="B42" s="260"/>
      <c r="C42" s="261"/>
      <c r="D42" s="259"/>
      <c r="E42" s="263" t="s">
        <v>336</v>
      </c>
      <c r="F42" s="259"/>
      <c r="G42" s="259" t="s">
        <v>337</v>
      </c>
      <c r="H42" s="259"/>
      <c r="I42" s="259"/>
      <c r="J42" s="259"/>
      <c r="K42" s="257"/>
    </row>
    <row r="43" ht="15" customHeight="1">
      <c r="B43" s="260"/>
      <c r="C43" s="261"/>
      <c r="D43" s="259"/>
      <c r="E43" s="263" t="s">
        <v>110</v>
      </c>
      <c r="F43" s="259"/>
      <c r="G43" s="259" t="s">
        <v>338</v>
      </c>
      <c r="H43" s="259"/>
      <c r="I43" s="259"/>
      <c r="J43" s="259"/>
      <c r="K43" s="257"/>
    </row>
    <row r="44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ht="15" customHeight="1">
      <c r="B45" s="260"/>
      <c r="C45" s="261"/>
      <c r="D45" s="259" t="s">
        <v>339</v>
      </c>
      <c r="E45" s="259"/>
      <c r="F45" s="259"/>
      <c r="G45" s="259"/>
      <c r="H45" s="259"/>
      <c r="I45" s="259"/>
      <c r="J45" s="259"/>
      <c r="K45" s="257"/>
    </row>
    <row r="46" ht="15" customHeight="1">
      <c r="B46" s="260"/>
      <c r="C46" s="261"/>
      <c r="D46" s="261"/>
      <c r="E46" s="259" t="s">
        <v>340</v>
      </c>
      <c r="F46" s="259"/>
      <c r="G46" s="259"/>
      <c r="H46" s="259"/>
      <c r="I46" s="259"/>
      <c r="J46" s="259"/>
      <c r="K46" s="257"/>
    </row>
    <row r="47" ht="15" customHeight="1">
      <c r="B47" s="260"/>
      <c r="C47" s="261"/>
      <c r="D47" s="261"/>
      <c r="E47" s="259" t="s">
        <v>341</v>
      </c>
      <c r="F47" s="259"/>
      <c r="G47" s="259"/>
      <c r="H47" s="259"/>
      <c r="I47" s="259"/>
      <c r="J47" s="259"/>
      <c r="K47" s="257"/>
    </row>
    <row r="48" ht="15" customHeight="1">
      <c r="B48" s="260"/>
      <c r="C48" s="261"/>
      <c r="D48" s="261"/>
      <c r="E48" s="259" t="s">
        <v>342</v>
      </c>
      <c r="F48" s="259"/>
      <c r="G48" s="259"/>
      <c r="H48" s="259"/>
      <c r="I48" s="259"/>
      <c r="J48" s="259"/>
      <c r="K48" s="257"/>
    </row>
    <row r="49" ht="15" customHeight="1">
      <c r="B49" s="260"/>
      <c r="C49" s="261"/>
      <c r="D49" s="259" t="s">
        <v>343</v>
      </c>
      <c r="E49" s="259"/>
      <c r="F49" s="259"/>
      <c r="G49" s="259"/>
      <c r="H49" s="259"/>
      <c r="I49" s="259"/>
      <c r="J49" s="259"/>
      <c r="K49" s="257"/>
    </row>
    <row r="50" ht="25.5" customHeight="1">
      <c r="B50" s="255"/>
      <c r="C50" s="256" t="s">
        <v>344</v>
      </c>
      <c r="D50" s="256"/>
      <c r="E50" s="256"/>
      <c r="F50" s="256"/>
      <c r="G50" s="256"/>
      <c r="H50" s="256"/>
      <c r="I50" s="256"/>
      <c r="J50" s="256"/>
      <c r="K50" s="257"/>
    </row>
    <row r="51" ht="5.25" customHeight="1">
      <c r="B51" s="255"/>
      <c r="C51" s="258"/>
      <c r="D51" s="258"/>
      <c r="E51" s="258"/>
      <c r="F51" s="258"/>
      <c r="G51" s="258"/>
      <c r="H51" s="258"/>
      <c r="I51" s="258"/>
      <c r="J51" s="258"/>
      <c r="K51" s="257"/>
    </row>
    <row r="52" ht="15" customHeight="1">
      <c r="B52" s="255"/>
      <c r="C52" s="259" t="s">
        <v>345</v>
      </c>
      <c r="D52" s="259"/>
      <c r="E52" s="259"/>
      <c r="F52" s="259"/>
      <c r="G52" s="259"/>
      <c r="H52" s="259"/>
      <c r="I52" s="259"/>
      <c r="J52" s="259"/>
      <c r="K52" s="257"/>
    </row>
    <row r="53" ht="15" customHeight="1">
      <c r="B53" s="255"/>
      <c r="C53" s="259" t="s">
        <v>346</v>
      </c>
      <c r="D53" s="259"/>
      <c r="E53" s="259"/>
      <c r="F53" s="259"/>
      <c r="G53" s="259"/>
      <c r="H53" s="259"/>
      <c r="I53" s="259"/>
      <c r="J53" s="259"/>
      <c r="K53" s="257"/>
    </row>
    <row r="54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7"/>
    </row>
    <row r="55" ht="15" customHeight="1">
      <c r="B55" s="255"/>
      <c r="C55" s="259" t="s">
        <v>347</v>
      </c>
      <c r="D55" s="259"/>
      <c r="E55" s="259"/>
      <c r="F55" s="259"/>
      <c r="G55" s="259"/>
      <c r="H55" s="259"/>
      <c r="I55" s="259"/>
      <c r="J55" s="259"/>
      <c r="K55" s="257"/>
    </row>
    <row r="56" ht="15" customHeight="1">
      <c r="B56" s="255"/>
      <c r="C56" s="261"/>
      <c r="D56" s="259" t="s">
        <v>348</v>
      </c>
      <c r="E56" s="259"/>
      <c r="F56" s="259"/>
      <c r="G56" s="259"/>
      <c r="H56" s="259"/>
      <c r="I56" s="259"/>
      <c r="J56" s="259"/>
      <c r="K56" s="257"/>
    </row>
    <row r="57" ht="15" customHeight="1">
      <c r="B57" s="255"/>
      <c r="C57" s="261"/>
      <c r="D57" s="259" t="s">
        <v>349</v>
      </c>
      <c r="E57" s="259"/>
      <c r="F57" s="259"/>
      <c r="G57" s="259"/>
      <c r="H57" s="259"/>
      <c r="I57" s="259"/>
      <c r="J57" s="259"/>
      <c r="K57" s="257"/>
    </row>
    <row r="58" ht="15" customHeight="1">
      <c r="B58" s="255"/>
      <c r="C58" s="261"/>
      <c r="D58" s="259" t="s">
        <v>350</v>
      </c>
      <c r="E58" s="259"/>
      <c r="F58" s="259"/>
      <c r="G58" s="259"/>
      <c r="H58" s="259"/>
      <c r="I58" s="259"/>
      <c r="J58" s="259"/>
      <c r="K58" s="257"/>
    </row>
    <row r="59" ht="15" customHeight="1">
      <c r="B59" s="255"/>
      <c r="C59" s="261"/>
      <c r="D59" s="259" t="s">
        <v>351</v>
      </c>
      <c r="E59" s="259"/>
      <c r="F59" s="259"/>
      <c r="G59" s="259"/>
      <c r="H59" s="259"/>
      <c r="I59" s="259"/>
      <c r="J59" s="259"/>
      <c r="K59" s="257"/>
    </row>
    <row r="60" ht="15" customHeight="1">
      <c r="B60" s="255"/>
      <c r="C60" s="261"/>
      <c r="D60" s="264" t="s">
        <v>352</v>
      </c>
      <c r="E60" s="264"/>
      <c r="F60" s="264"/>
      <c r="G60" s="264"/>
      <c r="H60" s="264"/>
      <c r="I60" s="264"/>
      <c r="J60" s="264"/>
      <c r="K60" s="257"/>
    </row>
    <row r="61" ht="15" customHeight="1">
      <c r="B61" s="255"/>
      <c r="C61" s="261"/>
      <c r="D61" s="259" t="s">
        <v>353</v>
      </c>
      <c r="E61" s="259"/>
      <c r="F61" s="259"/>
      <c r="G61" s="259"/>
      <c r="H61" s="259"/>
      <c r="I61" s="259"/>
      <c r="J61" s="259"/>
      <c r="K61" s="257"/>
    </row>
    <row r="62" ht="12.75" customHeight="1">
      <c r="B62" s="255"/>
      <c r="C62" s="261"/>
      <c r="D62" s="261"/>
      <c r="E62" s="265"/>
      <c r="F62" s="261"/>
      <c r="G62" s="261"/>
      <c r="H62" s="261"/>
      <c r="I62" s="261"/>
      <c r="J62" s="261"/>
      <c r="K62" s="257"/>
    </row>
    <row r="63" ht="15" customHeight="1">
      <c r="B63" s="255"/>
      <c r="C63" s="261"/>
      <c r="D63" s="259" t="s">
        <v>354</v>
      </c>
      <c r="E63" s="259"/>
      <c r="F63" s="259"/>
      <c r="G63" s="259"/>
      <c r="H63" s="259"/>
      <c r="I63" s="259"/>
      <c r="J63" s="259"/>
      <c r="K63" s="257"/>
    </row>
    <row r="64" ht="15" customHeight="1">
      <c r="B64" s="255"/>
      <c r="C64" s="261"/>
      <c r="D64" s="264" t="s">
        <v>355</v>
      </c>
      <c r="E64" s="264"/>
      <c r="F64" s="264"/>
      <c r="G64" s="264"/>
      <c r="H64" s="264"/>
      <c r="I64" s="264"/>
      <c r="J64" s="264"/>
      <c r="K64" s="257"/>
    </row>
    <row r="65" ht="15" customHeight="1">
      <c r="B65" s="255"/>
      <c r="C65" s="261"/>
      <c r="D65" s="259" t="s">
        <v>356</v>
      </c>
      <c r="E65" s="259"/>
      <c r="F65" s="259"/>
      <c r="G65" s="259"/>
      <c r="H65" s="259"/>
      <c r="I65" s="259"/>
      <c r="J65" s="259"/>
      <c r="K65" s="257"/>
    </row>
    <row r="66" ht="15" customHeight="1">
      <c r="B66" s="255"/>
      <c r="C66" s="261"/>
      <c r="D66" s="259" t="s">
        <v>357</v>
      </c>
      <c r="E66" s="259"/>
      <c r="F66" s="259"/>
      <c r="G66" s="259"/>
      <c r="H66" s="259"/>
      <c r="I66" s="259"/>
      <c r="J66" s="259"/>
      <c r="K66" s="257"/>
    </row>
    <row r="67" ht="15" customHeight="1">
      <c r="B67" s="255"/>
      <c r="C67" s="261"/>
      <c r="D67" s="259" t="s">
        <v>358</v>
      </c>
      <c r="E67" s="259"/>
      <c r="F67" s="259"/>
      <c r="G67" s="259"/>
      <c r="H67" s="259"/>
      <c r="I67" s="259"/>
      <c r="J67" s="259"/>
      <c r="K67" s="257"/>
    </row>
    <row r="68" ht="15" customHeight="1">
      <c r="B68" s="255"/>
      <c r="C68" s="261"/>
      <c r="D68" s="259" t="s">
        <v>359</v>
      </c>
      <c r="E68" s="259"/>
      <c r="F68" s="259"/>
      <c r="G68" s="259"/>
      <c r="H68" s="259"/>
      <c r="I68" s="259"/>
      <c r="J68" s="259"/>
      <c r="K68" s="257"/>
    </row>
    <row r="69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ht="45" customHeight="1">
      <c r="B73" s="274"/>
      <c r="C73" s="275" t="s">
        <v>87</v>
      </c>
      <c r="D73" s="275"/>
      <c r="E73" s="275"/>
      <c r="F73" s="275"/>
      <c r="G73" s="275"/>
      <c r="H73" s="275"/>
      <c r="I73" s="275"/>
      <c r="J73" s="275"/>
      <c r="K73" s="276"/>
    </row>
    <row r="74" ht="17.25" customHeight="1">
      <c r="B74" s="274"/>
      <c r="C74" s="277" t="s">
        <v>360</v>
      </c>
      <c r="D74" s="277"/>
      <c r="E74" s="277"/>
      <c r="F74" s="277" t="s">
        <v>361</v>
      </c>
      <c r="G74" s="278"/>
      <c r="H74" s="277" t="s">
        <v>106</v>
      </c>
      <c r="I74" s="277" t="s">
        <v>54</v>
      </c>
      <c r="J74" s="277" t="s">
        <v>362</v>
      </c>
      <c r="K74" s="276"/>
    </row>
    <row r="75" ht="17.25" customHeight="1">
      <c r="B75" s="274"/>
      <c r="C75" s="279" t="s">
        <v>363</v>
      </c>
      <c r="D75" s="279"/>
      <c r="E75" s="279"/>
      <c r="F75" s="280" t="s">
        <v>364</v>
      </c>
      <c r="G75" s="281"/>
      <c r="H75" s="279"/>
      <c r="I75" s="279"/>
      <c r="J75" s="279" t="s">
        <v>365</v>
      </c>
      <c r="K75" s="276"/>
    </row>
    <row r="76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ht="15" customHeight="1">
      <c r="B77" s="274"/>
      <c r="C77" s="263" t="s">
        <v>50</v>
      </c>
      <c r="D77" s="282"/>
      <c r="E77" s="282"/>
      <c r="F77" s="284" t="s">
        <v>366</v>
      </c>
      <c r="G77" s="283"/>
      <c r="H77" s="263" t="s">
        <v>367</v>
      </c>
      <c r="I77" s="263" t="s">
        <v>368</v>
      </c>
      <c r="J77" s="263">
        <v>20</v>
      </c>
      <c r="K77" s="276"/>
    </row>
    <row r="78" ht="15" customHeight="1">
      <c r="B78" s="274"/>
      <c r="C78" s="263" t="s">
        <v>369</v>
      </c>
      <c r="D78" s="263"/>
      <c r="E78" s="263"/>
      <c r="F78" s="284" t="s">
        <v>366</v>
      </c>
      <c r="G78" s="283"/>
      <c r="H78" s="263" t="s">
        <v>370</v>
      </c>
      <c r="I78" s="263" t="s">
        <v>368</v>
      </c>
      <c r="J78" s="263">
        <v>120</v>
      </c>
      <c r="K78" s="276"/>
    </row>
    <row r="79" ht="15" customHeight="1">
      <c r="B79" s="285"/>
      <c r="C79" s="263" t="s">
        <v>371</v>
      </c>
      <c r="D79" s="263"/>
      <c r="E79" s="263"/>
      <c r="F79" s="284" t="s">
        <v>372</v>
      </c>
      <c r="G79" s="283"/>
      <c r="H79" s="263" t="s">
        <v>373</v>
      </c>
      <c r="I79" s="263" t="s">
        <v>368</v>
      </c>
      <c r="J79" s="263">
        <v>50</v>
      </c>
      <c r="K79" s="276"/>
    </row>
    <row r="80" ht="15" customHeight="1">
      <c r="B80" s="285"/>
      <c r="C80" s="263" t="s">
        <v>374</v>
      </c>
      <c r="D80" s="263"/>
      <c r="E80" s="263"/>
      <c r="F80" s="284" t="s">
        <v>366</v>
      </c>
      <c r="G80" s="283"/>
      <c r="H80" s="263" t="s">
        <v>375</v>
      </c>
      <c r="I80" s="263" t="s">
        <v>376</v>
      </c>
      <c r="J80" s="263"/>
      <c r="K80" s="276"/>
    </row>
    <row r="81" ht="15" customHeight="1">
      <c r="B81" s="285"/>
      <c r="C81" s="286" t="s">
        <v>377</v>
      </c>
      <c r="D81" s="286"/>
      <c r="E81" s="286"/>
      <c r="F81" s="287" t="s">
        <v>372</v>
      </c>
      <c r="G81" s="286"/>
      <c r="H81" s="286" t="s">
        <v>378</v>
      </c>
      <c r="I81" s="286" t="s">
        <v>368</v>
      </c>
      <c r="J81" s="286">
        <v>15</v>
      </c>
      <c r="K81" s="276"/>
    </row>
    <row r="82" ht="15" customHeight="1">
      <c r="B82" s="285"/>
      <c r="C82" s="286" t="s">
        <v>379</v>
      </c>
      <c r="D82" s="286"/>
      <c r="E82" s="286"/>
      <c r="F82" s="287" t="s">
        <v>372</v>
      </c>
      <c r="G82" s="286"/>
      <c r="H82" s="286" t="s">
        <v>380</v>
      </c>
      <c r="I82" s="286" t="s">
        <v>368</v>
      </c>
      <c r="J82" s="286">
        <v>15</v>
      </c>
      <c r="K82" s="276"/>
    </row>
    <row r="83" ht="15" customHeight="1">
      <c r="B83" s="285"/>
      <c r="C83" s="286" t="s">
        <v>381</v>
      </c>
      <c r="D83" s="286"/>
      <c r="E83" s="286"/>
      <c r="F83" s="287" t="s">
        <v>372</v>
      </c>
      <c r="G83" s="286"/>
      <c r="H83" s="286" t="s">
        <v>382</v>
      </c>
      <c r="I83" s="286" t="s">
        <v>368</v>
      </c>
      <c r="J83" s="286">
        <v>20</v>
      </c>
      <c r="K83" s="276"/>
    </row>
    <row r="84" ht="15" customHeight="1">
      <c r="B84" s="285"/>
      <c r="C84" s="286" t="s">
        <v>383</v>
      </c>
      <c r="D84" s="286"/>
      <c r="E84" s="286"/>
      <c r="F84" s="287" t="s">
        <v>372</v>
      </c>
      <c r="G84" s="286"/>
      <c r="H84" s="286" t="s">
        <v>384</v>
      </c>
      <c r="I84" s="286" t="s">
        <v>368</v>
      </c>
      <c r="J84" s="286">
        <v>20</v>
      </c>
      <c r="K84" s="276"/>
    </row>
    <row r="85" ht="15" customHeight="1">
      <c r="B85" s="285"/>
      <c r="C85" s="263" t="s">
        <v>385</v>
      </c>
      <c r="D85" s="263"/>
      <c r="E85" s="263"/>
      <c r="F85" s="284" t="s">
        <v>372</v>
      </c>
      <c r="G85" s="283"/>
      <c r="H85" s="263" t="s">
        <v>386</v>
      </c>
      <c r="I85" s="263" t="s">
        <v>368</v>
      </c>
      <c r="J85" s="263">
        <v>50</v>
      </c>
      <c r="K85" s="276"/>
    </row>
    <row r="86" ht="15" customHeight="1">
      <c r="B86" s="285"/>
      <c r="C86" s="263" t="s">
        <v>387</v>
      </c>
      <c r="D86" s="263"/>
      <c r="E86" s="263"/>
      <c r="F86" s="284" t="s">
        <v>372</v>
      </c>
      <c r="G86" s="283"/>
      <c r="H86" s="263" t="s">
        <v>388</v>
      </c>
      <c r="I86" s="263" t="s">
        <v>368</v>
      </c>
      <c r="J86" s="263">
        <v>20</v>
      </c>
      <c r="K86" s="276"/>
    </row>
    <row r="87" ht="15" customHeight="1">
      <c r="B87" s="285"/>
      <c r="C87" s="263" t="s">
        <v>389</v>
      </c>
      <c r="D87" s="263"/>
      <c r="E87" s="263"/>
      <c r="F87" s="284" t="s">
        <v>372</v>
      </c>
      <c r="G87" s="283"/>
      <c r="H87" s="263" t="s">
        <v>390</v>
      </c>
      <c r="I87" s="263" t="s">
        <v>368</v>
      </c>
      <c r="J87" s="263">
        <v>20</v>
      </c>
      <c r="K87" s="276"/>
    </row>
    <row r="88" ht="15" customHeight="1">
      <c r="B88" s="285"/>
      <c r="C88" s="263" t="s">
        <v>391</v>
      </c>
      <c r="D88" s="263"/>
      <c r="E88" s="263"/>
      <c r="F88" s="284" t="s">
        <v>372</v>
      </c>
      <c r="G88" s="283"/>
      <c r="H88" s="263" t="s">
        <v>392</v>
      </c>
      <c r="I88" s="263" t="s">
        <v>368</v>
      </c>
      <c r="J88" s="263">
        <v>50</v>
      </c>
      <c r="K88" s="276"/>
    </row>
    <row r="89" ht="15" customHeight="1">
      <c r="B89" s="285"/>
      <c r="C89" s="263" t="s">
        <v>393</v>
      </c>
      <c r="D89" s="263"/>
      <c r="E89" s="263"/>
      <c r="F89" s="284" t="s">
        <v>372</v>
      </c>
      <c r="G89" s="283"/>
      <c r="H89" s="263" t="s">
        <v>393</v>
      </c>
      <c r="I89" s="263" t="s">
        <v>368</v>
      </c>
      <c r="J89" s="263">
        <v>50</v>
      </c>
      <c r="K89" s="276"/>
    </row>
    <row r="90" ht="15" customHeight="1">
      <c r="B90" s="285"/>
      <c r="C90" s="263" t="s">
        <v>111</v>
      </c>
      <c r="D90" s="263"/>
      <c r="E90" s="263"/>
      <c r="F90" s="284" t="s">
        <v>372</v>
      </c>
      <c r="G90" s="283"/>
      <c r="H90" s="263" t="s">
        <v>394</v>
      </c>
      <c r="I90" s="263" t="s">
        <v>368</v>
      </c>
      <c r="J90" s="263">
        <v>255</v>
      </c>
      <c r="K90" s="276"/>
    </row>
    <row r="91" ht="15" customHeight="1">
      <c r="B91" s="285"/>
      <c r="C91" s="263" t="s">
        <v>395</v>
      </c>
      <c r="D91" s="263"/>
      <c r="E91" s="263"/>
      <c r="F91" s="284" t="s">
        <v>366</v>
      </c>
      <c r="G91" s="283"/>
      <c r="H91" s="263" t="s">
        <v>396</v>
      </c>
      <c r="I91" s="263" t="s">
        <v>397</v>
      </c>
      <c r="J91" s="263"/>
      <c r="K91" s="276"/>
    </row>
    <row r="92" ht="15" customHeight="1">
      <c r="B92" s="285"/>
      <c r="C92" s="263" t="s">
        <v>398</v>
      </c>
      <c r="D92" s="263"/>
      <c r="E92" s="263"/>
      <c r="F92" s="284" t="s">
        <v>366</v>
      </c>
      <c r="G92" s="283"/>
      <c r="H92" s="263" t="s">
        <v>399</v>
      </c>
      <c r="I92" s="263" t="s">
        <v>400</v>
      </c>
      <c r="J92" s="263"/>
      <c r="K92" s="276"/>
    </row>
    <row r="93" ht="15" customHeight="1">
      <c r="B93" s="285"/>
      <c r="C93" s="263" t="s">
        <v>401</v>
      </c>
      <c r="D93" s="263"/>
      <c r="E93" s="263"/>
      <c r="F93" s="284" t="s">
        <v>366</v>
      </c>
      <c r="G93" s="283"/>
      <c r="H93" s="263" t="s">
        <v>401</v>
      </c>
      <c r="I93" s="263" t="s">
        <v>400</v>
      </c>
      <c r="J93" s="263"/>
      <c r="K93" s="276"/>
    </row>
    <row r="94" ht="15" customHeight="1">
      <c r="B94" s="285"/>
      <c r="C94" s="263" t="s">
        <v>35</v>
      </c>
      <c r="D94" s="263"/>
      <c r="E94" s="263"/>
      <c r="F94" s="284" t="s">
        <v>366</v>
      </c>
      <c r="G94" s="283"/>
      <c r="H94" s="263" t="s">
        <v>402</v>
      </c>
      <c r="I94" s="263" t="s">
        <v>400</v>
      </c>
      <c r="J94" s="263"/>
      <c r="K94" s="276"/>
    </row>
    <row r="95" ht="15" customHeight="1">
      <c r="B95" s="285"/>
      <c r="C95" s="263" t="s">
        <v>45</v>
      </c>
      <c r="D95" s="263"/>
      <c r="E95" s="263"/>
      <c r="F95" s="284" t="s">
        <v>366</v>
      </c>
      <c r="G95" s="283"/>
      <c r="H95" s="263" t="s">
        <v>403</v>
      </c>
      <c r="I95" s="263" t="s">
        <v>400</v>
      </c>
      <c r="J95" s="263"/>
      <c r="K95" s="276"/>
    </row>
    <row r="96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ht="45" customHeight="1">
      <c r="B100" s="274"/>
      <c r="C100" s="275" t="s">
        <v>404</v>
      </c>
      <c r="D100" s="275"/>
      <c r="E100" s="275"/>
      <c r="F100" s="275"/>
      <c r="G100" s="275"/>
      <c r="H100" s="275"/>
      <c r="I100" s="275"/>
      <c r="J100" s="275"/>
      <c r="K100" s="276"/>
    </row>
    <row r="101" ht="17.25" customHeight="1">
      <c r="B101" s="274"/>
      <c r="C101" s="277" t="s">
        <v>360</v>
      </c>
      <c r="D101" s="277"/>
      <c r="E101" s="277"/>
      <c r="F101" s="277" t="s">
        <v>361</v>
      </c>
      <c r="G101" s="278"/>
      <c r="H101" s="277" t="s">
        <v>106</v>
      </c>
      <c r="I101" s="277" t="s">
        <v>54</v>
      </c>
      <c r="J101" s="277" t="s">
        <v>362</v>
      </c>
      <c r="K101" s="276"/>
    </row>
    <row r="102" ht="17.25" customHeight="1">
      <c r="B102" s="274"/>
      <c r="C102" s="279" t="s">
        <v>363</v>
      </c>
      <c r="D102" s="279"/>
      <c r="E102" s="279"/>
      <c r="F102" s="280" t="s">
        <v>364</v>
      </c>
      <c r="G102" s="281"/>
      <c r="H102" s="279"/>
      <c r="I102" s="279"/>
      <c r="J102" s="279" t="s">
        <v>365</v>
      </c>
      <c r="K102" s="276"/>
    </row>
    <row r="103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ht="15" customHeight="1">
      <c r="B104" s="274"/>
      <c r="C104" s="263" t="s">
        <v>50</v>
      </c>
      <c r="D104" s="282"/>
      <c r="E104" s="282"/>
      <c r="F104" s="284" t="s">
        <v>366</v>
      </c>
      <c r="G104" s="293"/>
      <c r="H104" s="263" t="s">
        <v>405</v>
      </c>
      <c r="I104" s="263" t="s">
        <v>368</v>
      </c>
      <c r="J104" s="263">
        <v>20</v>
      </c>
      <c r="K104" s="276"/>
    </row>
    <row r="105" ht="15" customHeight="1">
      <c r="B105" s="274"/>
      <c r="C105" s="263" t="s">
        <v>369</v>
      </c>
      <c r="D105" s="263"/>
      <c r="E105" s="263"/>
      <c r="F105" s="284" t="s">
        <v>366</v>
      </c>
      <c r="G105" s="263"/>
      <c r="H105" s="263" t="s">
        <v>405</v>
      </c>
      <c r="I105" s="263" t="s">
        <v>368</v>
      </c>
      <c r="J105" s="263">
        <v>120</v>
      </c>
      <c r="K105" s="276"/>
    </row>
    <row r="106" ht="15" customHeight="1">
      <c r="B106" s="285"/>
      <c r="C106" s="263" t="s">
        <v>371</v>
      </c>
      <c r="D106" s="263"/>
      <c r="E106" s="263"/>
      <c r="F106" s="284" t="s">
        <v>372</v>
      </c>
      <c r="G106" s="263"/>
      <c r="H106" s="263" t="s">
        <v>405</v>
      </c>
      <c r="I106" s="263" t="s">
        <v>368</v>
      </c>
      <c r="J106" s="263">
        <v>50</v>
      </c>
      <c r="K106" s="276"/>
    </row>
    <row r="107" ht="15" customHeight="1">
      <c r="B107" s="285"/>
      <c r="C107" s="263" t="s">
        <v>374</v>
      </c>
      <c r="D107" s="263"/>
      <c r="E107" s="263"/>
      <c r="F107" s="284" t="s">
        <v>366</v>
      </c>
      <c r="G107" s="263"/>
      <c r="H107" s="263" t="s">
        <v>405</v>
      </c>
      <c r="I107" s="263" t="s">
        <v>376</v>
      </c>
      <c r="J107" s="263"/>
      <c r="K107" s="276"/>
    </row>
    <row r="108" ht="15" customHeight="1">
      <c r="B108" s="285"/>
      <c r="C108" s="263" t="s">
        <v>385</v>
      </c>
      <c r="D108" s="263"/>
      <c r="E108" s="263"/>
      <c r="F108" s="284" t="s">
        <v>372</v>
      </c>
      <c r="G108" s="263"/>
      <c r="H108" s="263" t="s">
        <v>405</v>
      </c>
      <c r="I108" s="263" t="s">
        <v>368</v>
      </c>
      <c r="J108" s="263">
        <v>50</v>
      </c>
      <c r="K108" s="276"/>
    </row>
    <row r="109" ht="15" customHeight="1">
      <c r="B109" s="285"/>
      <c r="C109" s="263" t="s">
        <v>393</v>
      </c>
      <c r="D109" s="263"/>
      <c r="E109" s="263"/>
      <c r="F109" s="284" t="s">
        <v>372</v>
      </c>
      <c r="G109" s="263"/>
      <c r="H109" s="263" t="s">
        <v>405</v>
      </c>
      <c r="I109" s="263" t="s">
        <v>368</v>
      </c>
      <c r="J109" s="263">
        <v>50</v>
      </c>
      <c r="K109" s="276"/>
    </row>
    <row r="110" ht="15" customHeight="1">
      <c r="B110" s="285"/>
      <c r="C110" s="263" t="s">
        <v>391</v>
      </c>
      <c r="D110" s="263"/>
      <c r="E110" s="263"/>
      <c r="F110" s="284" t="s">
        <v>372</v>
      </c>
      <c r="G110" s="263"/>
      <c r="H110" s="263" t="s">
        <v>405</v>
      </c>
      <c r="I110" s="263" t="s">
        <v>368</v>
      </c>
      <c r="J110" s="263">
        <v>50</v>
      </c>
      <c r="K110" s="276"/>
    </row>
    <row r="111" ht="15" customHeight="1">
      <c r="B111" s="285"/>
      <c r="C111" s="263" t="s">
        <v>50</v>
      </c>
      <c r="D111" s="263"/>
      <c r="E111" s="263"/>
      <c r="F111" s="284" t="s">
        <v>366</v>
      </c>
      <c r="G111" s="263"/>
      <c r="H111" s="263" t="s">
        <v>406</v>
      </c>
      <c r="I111" s="263" t="s">
        <v>368</v>
      </c>
      <c r="J111" s="263">
        <v>20</v>
      </c>
      <c r="K111" s="276"/>
    </row>
    <row r="112" ht="15" customHeight="1">
      <c r="B112" s="285"/>
      <c r="C112" s="263" t="s">
        <v>407</v>
      </c>
      <c r="D112" s="263"/>
      <c r="E112" s="263"/>
      <c r="F112" s="284" t="s">
        <v>366</v>
      </c>
      <c r="G112" s="263"/>
      <c r="H112" s="263" t="s">
        <v>408</v>
      </c>
      <c r="I112" s="263" t="s">
        <v>368</v>
      </c>
      <c r="J112" s="263">
        <v>120</v>
      </c>
      <c r="K112" s="276"/>
    </row>
    <row r="113" ht="15" customHeight="1">
      <c r="B113" s="285"/>
      <c r="C113" s="263" t="s">
        <v>35</v>
      </c>
      <c r="D113" s="263"/>
      <c r="E113" s="263"/>
      <c r="F113" s="284" t="s">
        <v>366</v>
      </c>
      <c r="G113" s="263"/>
      <c r="H113" s="263" t="s">
        <v>409</v>
      </c>
      <c r="I113" s="263" t="s">
        <v>400</v>
      </c>
      <c r="J113" s="263"/>
      <c r="K113" s="276"/>
    </row>
    <row r="114" ht="15" customHeight="1">
      <c r="B114" s="285"/>
      <c r="C114" s="263" t="s">
        <v>45</v>
      </c>
      <c r="D114" s="263"/>
      <c r="E114" s="263"/>
      <c r="F114" s="284" t="s">
        <v>366</v>
      </c>
      <c r="G114" s="263"/>
      <c r="H114" s="263" t="s">
        <v>410</v>
      </c>
      <c r="I114" s="263" t="s">
        <v>400</v>
      </c>
      <c r="J114" s="263"/>
      <c r="K114" s="276"/>
    </row>
    <row r="115" ht="15" customHeight="1">
      <c r="B115" s="285"/>
      <c r="C115" s="263" t="s">
        <v>54</v>
      </c>
      <c r="D115" s="263"/>
      <c r="E115" s="263"/>
      <c r="F115" s="284" t="s">
        <v>366</v>
      </c>
      <c r="G115" s="263"/>
      <c r="H115" s="263" t="s">
        <v>411</v>
      </c>
      <c r="I115" s="263" t="s">
        <v>412</v>
      </c>
      <c r="J115" s="263"/>
      <c r="K115" s="276"/>
    </row>
    <row r="116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ht="18.75" customHeight="1">
      <c r="B117" s="295"/>
      <c r="C117" s="259"/>
      <c r="D117" s="259"/>
      <c r="E117" s="259"/>
      <c r="F117" s="296"/>
      <c r="G117" s="259"/>
      <c r="H117" s="259"/>
      <c r="I117" s="259"/>
      <c r="J117" s="259"/>
      <c r="K117" s="295"/>
    </row>
    <row r="118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ht="45" customHeight="1">
      <c r="B120" s="300"/>
      <c r="C120" s="253" t="s">
        <v>413</v>
      </c>
      <c r="D120" s="253"/>
      <c r="E120" s="253"/>
      <c r="F120" s="253"/>
      <c r="G120" s="253"/>
      <c r="H120" s="253"/>
      <c r="I120" s="253"/>
      <c r="J120" s="253"/>
      <c r="K120" s="301"/>
    </row>
    <row r="121" ht="17.25" customHeight="1">
      <c r="B121" s="302"/>
      <c r="C121" s="277" t="s">
        <v>360</v>
      </c>
      <c r="D121" s="277"/>
      <c r="E121" s="277"/>
      <c r="F121" s="277" t="s">
        <v>361</v>
      </c>
      <c r="G121" s="278"/>
      <c r="H121" s="277" t="s">
        <v>106</v>
      </c>
      <c r="I121" s="277" t="s">
        <v>54</v>
      </c>
      <c r="J121" s="277" t="s">
        <v>362</v>
      </c>
      <c r="K121" s="303"/>
    </row>
    <row r="122" ht="17.25" customHeight="1">
      <c r="B122" s="302"/>
      <c r="C122" s="279" t="s">
        <v>363</v>
      </c>
      <c r="D122" s="279"/>
      <c r="E122" s="279"/>
      <c r="F122" s="280" t="s">
        <v>364</v>
      </c>
      <c r="G122" s="281"/>
      <c r="H122" s="279"/>
      <c r="I122" s="279"/>
      <c r="J122" s="279" t="s">
        <v>365</v>
      </c>
      <c r="K122" s="303"/>
    </row>
    <row r="123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ht="15" customHeight="1">
      <c r="B124" s="304"/>
      <c r="C124" s="263" t="s">
        <v>369</v>
      </c>
      <c r="D124" s="282"/>
      <c r="E124" s="282"/>
      <c r="F124" s="284" t="s">
        <v>366</v>
      </c>
      <c r="G124" s="263"/>
      <c r="H124" s="263" t="s">
        <v>405</v>
      </c>
      <c r="I124" s="263" t="s">
        <v>368</v>
      </c>
      <c r="J124" s="263">
        <v>120</v>
      </c>
      <c r="K124" s="306"/>
    </row>
    <row r="125" ht="15" customHeight="1">
      <c r="B125" s="304"/>
      <c r="C125" s="263" t="s">
        <v>414</v>
      </c>
      <c r="D125" s="263"/>
      <c r="E125" s="263"/>
      <c r="F125" s="284" t="s">
        <v>366</v>
      </c>
      <c r="G125" s="263"/>
      <c r="H125" s="263" t="s">
        <v>415</v>
      </c>
      <c r="I125" s="263" t="s">
        <v>368</v>
      </c>
      <c r="J125" s="263" t="s">
        <v>416</v>
      </c>
      <c r="K125" s="306"/>
    </row>
    <row r="126" ht="15" customHeight="1">
      <c r="B126" s="304"/>
      <c r="C126" s="263" t="s">
        <v>315</v>
      </c>
      <c r="D126" s="263"/>
      <c r="E126" s="263"/>
      <c r="F126" s="284" t="s">
        <v>366</v>
      </c>
      <c r="G126" s="263"/>
      <c r="H126" s="263" t="s">
        <v>417</v>
      </c>
      <c r="I126" s="263" t="s">
        <v>368</v>
      </c>
      <c r="J126" s="263" t="s">
        <v>416</v>
      </c>
      <c r="K126" s="306"/>
    </row>
    <row r="127" ht="15" customHeight="1">
      <c r="B127" s="304"/>
      <c r="C127" s="263" t="s">
        <v>377</v>
      </c>
      <c r="D127" s="263"/>
      <c r="E127" s="263"/>
      <c r="F127" s="284" t="s">
        <v>372</v>
      </c>
      <c r="G127" s="263"/>
      <c r="H127" s="263" t="s">
        <v>378</v>
      </c>
      <c r="I127" s="263" t="s">
        <v>368</v>
      </c>
      <c r="J127" s="263">
        <v>15</v>
      </c>
      <c r="K127" s="306"/>
    </row>
    <row r="128" ht="15" customHeight="1">
      <c r="B128" s="304"/>
      <c r="C128" s="286" t="s">
        <v>379</v>
      </c>
      <c r="D128" s="286"/>
      <c r="E128" s="286"/>
      <c r="F128" s="287" t="s">
        <v>372</v>
      </c>
      <c r="G128" s="286"/>
      <c r="H128" s="286" t="s">
        <v>380</v>
      </c>
      <c r="I128" s="286" t="s">
        <v>368</v>
      </c>
      <c r="J128" s="286">
        <v>15</v>
      </c>
      <c r="K128" s="306"/>
    </row>
    <row r="129" ht="15" customHeight="1">
      <c r="B129" s="304"/>
      <c r="C129" s="286" t="s">
        <v>381</v>
      </c>
      <c r="D129" s="286"/>
      <c r="E129" s="286"/>
      <c r="F129" s="287" t="s">
        <v>372</v>
      </c>
      <c r="G129" s="286"/>
      <c r="H129" s="286" t="s">
        <v>382</v>
      </c>
      <c r="I129" s="286" t="s">
        <v>368</v>
      </c>
      <c r="J129" s="286">
        <v>20</v>
      </c>
      <c r="K129" s="306"/>
    </row>
    <row r="130" ht="15" customHeight="1">
      <c r="B130" s="304"/>
      <c r="C130" s="286" t="s">
        <v>383</v>
      </c>
      <c r="D130" s="286"/>
      <c r="E130" s="286"/>
      <c r="F130" s="287" t="s">
        <v>372</v>
      </c>
      <c r="G130" s="286"/>
      <c r="H130" s="286" t="s">
        <v>384</v>
      </c>
      <c r="I130" s="286" t="s">
        <v>368</v>
      </c>
      <c r="J130" s="286">
        <v>20</v>
      </c>
      <c r="K130" s="306"/>
    </row>
    <row r="131" ht="15" customHeight="1">
      <c r="B131" s="304"/>
      <c r="C131" s="263" t="s">
        <v>371</v>
      </c>
      <c r="D131" s="263"/>
      <c r="E131" s="263"/>
      <c r="F131" s="284" t="s">
        <v>372</v>
      </c>
      <c r="G131" s="263"/>
      <c r="H131" s="263" t="s">
        <v>405</v>
      </c>
      <c r="I131" s="263" t="s">
        <v>368</v>
      </c>
      <c r="J131" s="263">
        <v>50</v>
      </c>
      <c r="K131" s="306"/>
    </row>
    <row r="132" ht="15" customHeight="1">
      <c r="B132" s="304"/>
      <c r="C132" s="263" t="s">
        <v>385</v>
      </c>
      <c r="D132" s="263"/>
      <c r="E132" s="263"/>
      <c r="F132" s="284" t="s">
        <v>372</v>
      </c>
      <c r="G132" s="263"/>
      <c r="H132" s="263" t="s">
        <v>405</v>
      </c>
      <c r="I132" s="263" t="s">
        <v>368</v>
      </c>
      <c r="J132" s="263">
        <v>50</v>
      </c>
      <c r="K132" s="306"/>
    </row>
    <row r="133" ht="15" customHeight="1">
      <c r="B133" s="304"/>
      <c r="C133" s="263" t="s">
        <v>391</v>
      </c>
      <c r="D133" s="263"/>
      <c r="E133" s="263"/>
      <c r="F133" s="284" t="s">
        <v>372</v>
      </c>
      <c r="G133" s="263"/>
      <c r="H133" s="263" t="s">
        <v>405</v>
      </c>
      <c r="I133" s="263" t="s">
        <v>368</v>
      </c>
      <c r="J133" s="263">
        <v>50</v>
      </c>
      <c r="K133" s="306"/>
    </row>
    <row r="134" ht="15" customHeight="1">
      <c r="B134" s="304"/>
      <c r="C134" s="263" t="s">
        <v>393</v>
      </c>
      <c r="D134" s="263"/>
      <c r="E134" s="263"/>
      <c r="F134" s="284" t="s">
        <v>372</v>
      </c>
      <c r="G134" s="263"/>
      <c r="H134" s="263" t="s">
        <v>405</v>
      </c>
      <c r="I134" s="263" t="s">
        <v>368</v>
      </c>
      <c r="J134" s="263">
        <v>50</v>
      </c>
      <c r="K134" s="306"/>
    </row>
    <row r="135" ht="15" customHeight="1">
      <c r="B135" s="304"/>
      <c r="C135" s="263" t="s">
        <v>111</v>
      </c>
      <c r="D135" s="263"/>
      <c r="E135" s="263"/>
      <c r="F135" s="284" t="s">
        <v>372</v>
      </c>
      <c r="G135" s="263"/>
      <c r="H135" s="263" t="s">
        <v>418</v>
      </c>
      <c r="I135" s="263" t="s">
        <v>368</v>
      </c>
      <c r="J135" s="263">
        <v>255</v>
      </c>
      <c r="K135" s="306"/>
    </row>
    <row r="136" ht="15" customHeight="1">
      <c r="B136" s="304"/>
      <c r="C136" s="263" t="s">
        <v>395</v>
      </c>
      <c r="D136" s="263"/>
      <c r="E136" s="263"/>
      <c r="F136" s="284" t="s">
        <v>366</v>
      </c>
      <c r="G136" s="263"/>
      <c r="H136" s="263" t="s">
        <v>419</v>
      </c>
      <c r="I136" s="263" t="s">
        <v>397</v>
      </c>
      <c r="J136" s="263"/>
      <c r="K136" s="306"/>
    </row>
    <row r="137" ht="15" customHeight="1">
      <c r="B137" s="304"/>
      <c r="C137" s="263" t="s">
        <v>398</v>
      </c>
      <c r="D137" s="263"/>
      <c r="E137" s="263"/>
      <c r="F137" s="284" t="s">
        <v>366</v>
      </c>
      <c r="G137" s="263"/>
      <c r="H137" s="263" t="s">
        <v>420</v>
      </c>
      <c r="I137" s="263" t="s">
        <v>400</v>
      </c>
      <c r="J137" s="263"/>
      <c r="K137" s="306"/>
    </row>
    <row r="138" ht="15" customHeight="1">
      <c r="B138" s="304"/>
      <c r="C138" s="263" t="s">
        <v>401</v>
      </c>
      <c r="D138" s="263"/>
      <c r="E138" s="263"/>
      <c r="F138" s="284" t="s">
        <v>366</v>
      </c>
      <c r="G138" s="263"/>
      <c r="H138" s="263" t="s">
        <v>401</v>
      </c>
      <c r="I138" s="263" t="s">
        <v>400</v>
      </c>
      <c r="J138" s="263"/>
      <c r="K138" s="306"/>
    </row>
    <row r="139" ht="15" customHeight="1">
      <c r="B139" s="304"/>
      <c r="C139" s="263" t="s">
        <v>35</v>
      </c>
      <c r="D139" s="263"/>
      <c r="E139" s="263"/>
      <c r="F139" s="284" t="s">
        <v>366</v>
      </c>
      <c r="G139" s="263"/>
      <c r="H139" s="263" t="s">
        <v>421</v>
      </c>
      <c r="I139" s="263" t="s">
        <v>400</v>
      </c>
      <c r="J139" s="263"/>
      <c r="K139" s="306"/>
    </row>
    <row r="140" ht="15" customHeight="1">
      <c r="B140" s="304"/>
      <c r="C140" s="263" t="s">
        <v>422</v>
      </c>
      <c r="D140" s="263"/>
      <c r="E140" s="263"/>
      <c r="F140" s="284" t="s">
        <v>366</v>
      </c>
      <c r="G140" s="263"/>
      <c r="H140" s="263" t="s">
        <v>423</v>
      </c>
      <c r="I140" s="263" t="s">
        <v>400</v>
      </c>
      <c r="J140" s="263"/>
      <c r="K140" s="306"/>
    </row>
    <row r="14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ht="18.75" customHeight="1">
      <c r="B142" s="259"/>
      <c r="C142" s="259"/>
      <c r="D142" s="259"/>
      <c r="E142" s="259"/>
      <c r="F142" s="296"/>
      <c r="G142" s="259"/>
      <c r="H142" s="259"/>
      <c r="I142" s="259"/>
      <c r="J142" s="259"/>
      <c r="K142" s="259"/>
    </row>
    <row r="143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ht="45" customHeight="1">
      <c r="B145" s="274"/>
      <c r="C145" s="275" t="s">
        <v>424</v>
      </c>
      <c r="D145" s="275"/>
      <c r="E145" s="275"/>
      <c r="F145" s="275"/>
      <c r="G145" s="275"/>
      <c r="H145" s="275"/>
      <c r="I145" s="275"/>
      <c r="J145" s="275"/>
      <c r="K145" s="276"/>
    </row>
    <row r="146" ht="17.25" customHeight="1">
      <c r="B146" s="274"/>
      <c r="C146" s="277" t="s">
        <v>360</v>
      </c>
      <c r="D146" s="277"/>
      <c r="E146" s="277"/>
      <c r="F146" s="277" t="s">
        <v>361</v>
      </c>
      <c r="G146" s="278"/>
      <c r="H146" s="277" t="s">
        <v>106</v>
      </c>
      <c r="I146" s="277" t="s">
        <v>54</v>
      </c>
      <c r="J146" s="277" t="s">
        <v>362</v>
      </c>
      <c r="K146" s="276"/>
    </row>
    <row r="147" ht="17.25" customHeight="1">
      <c r="B147" s="274"/>
      <c r="C147" s="279" t="s">
        <v>363</v>
      </c>
      <c r="D147" s="279"/>
      <c r="E147" s="279"/>
      <c r="F147" s="280" t="s">
        <v>364</v>
      </c>
      <c r="G147" s="281"/>
      <c r="H147" s="279"/>
      <c r="I147" s="279"/>
      <c r="J147" s="279" t="s">
        <v>365</v>
      </c>
      <c r="K147" s="276"/>
    </row>
    <row r="148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ht="15" customHeight="1">
      <c r="B149" s="285"/>
      <c r="C149" s="310" t="s">
        <v>369</v>
      </c>
      <c r="D149" s="263"/>
      <c r="E149" s="263"/>
      <c r="F149" s="311" t="s">
        <v>366</v>
      </c>
      <c r="G149" s="263"/>
      <c r="H149" s="310" t="s">
        <v>405</v>
      </c>
      <c r="I149" s="310" t="s">
        <v>368</v>
      </c>
      <c r="J149" s="310">
        <v>120</v>
      </c>
      <c r="K149" s="306"/>
    </row>
    <row r="150" ht="15" customHeight="1">
      <c r="B150" s="285"/>
      <c r="C150" s="310" t="s">
        <v>414</v>
      </c>
      <c r="D150" s="263"/>
      <c r="E150" s="263"/>
      <c r="F150" s="311" t="s">
        <v>366</v>
      </c>
      <c r="G150" s="263"/>
      <c r="H150" s="310" t="s">
        <v>425</v>
      </c>
      <c r="I150" s="310" t="s">
        <v>368</v>
      </c>
      <c r="J150" s="310" t="s">
        <v>416</v>
      </c>
      <c r="K150" s="306"/>
    </row>
    <row r="151" ht="15" customHeight="1">
      <c r="B151" s="285"/>
      <c r="C151" s="310" t="s">
        <v>315</v>
      </c>
      <c r="D151" s="263"/>
      <c r="E151" s="263"/>
      <c r="F151" s="311" t="s">
        <v>366</v>
      </c>
      <c r="G151" s="263"/>
      <c r="H151" s="310" t="s">
        <v>426</v>
      </c>
      <c r="I151" s="310" t="s">
        <v>368</v>
      </c>
      <c r="J151" s="310" t="s">
        <v>416</v>
      </c>
      <c r="K151" s="306"/>
    </row>
    <row r="152" ht="15" customHeight="1">
      <c r="B152" s="285"/>
      <c r="C152" s="310" t="s">
        <v>371</v>
      </c>
      <c r="D152" s="263"/>
      <c r="E152" s="263"/>
      <c r="F152" s="311" t="s">
        <v>372</v>
      </c>
      <c r="G152" s="263"/>
      <c r="H152" s="310" t="s">
        <v>405</v>
      </c>
      <c r="I152" s="310" t="s">
        <v>368</v>
      </c>
      <c r="J152" s="310">
        <v>50</v>
      </c>
      <c r="K152" s="306"/>
    </row>
    <row r="153" ht="15" customHeight="1">
      <c r="B153" s="285"/>
      <c r="C153" s="310" t="s">
        <v>374</v>
      </c>
      <c r="D153" s="263"/>
      <c r="E153" s="263"/>
      <c r="F153" s="311" t="s">
        <v>366</v>
      </c>
      <c r="G153" s="263"/>
      <c r="H153" s="310" t="s">
        <v>405</v>
      </c>
      <c r="I153" s="310" t="s">
        <v>376</v>
      </c>
      <c r="J153" s="310"/>
      <c r="K153" s="306"/>
    </row>
    <row r="154" ht="15" customHeight="1">
      <c r="B154" s="285"/>
      <c r="C154" s="310" t="s">
        <v>385</v>
      </c>
      <c r="D154" s="263"/>
      <c r="E154" s="263"/>
      <c r="F154" s="311" t="s">
        <v>372</v>
      </c>
      <c r="G154" s="263"/>
      <c r="H154" s="310" t="s">
        <v>405</v>
      </c>
      <c r="I154" s="310" t="s">
        <v>368</v>
      </c>
      <c r="J154" s="310">
        <v>50</v>
      </c>
      <c r="K154" s="306"/>
    </row>
    <row r="155" ht="15" customHeight="1">
      <c r="B155" s="285"/>
      <c r="C155" s="310" t="s">
        <v>393</v>
      </c>
      <c r="D155" s="263"/>
      <c r="E155" s="263"/>
      <c r="F155" s="311" t="s">
        <v>372</v>
      </c>
      <c r="G155" s="263"/>
      <c r="H155" s="310" t="s">
        <v>405</v>
      </c>
      <c r="I155" s="310" t="s">
        <v>368</v>
      </c>
      <c r="J155" s="310">
        <v>50</v>
      </c>
      <c r="K155" s="306"/>
    </row>
    <row r="156" ht="15" customHeight="1">
      <c r="B156" s="285"/>
      <c r="C156" s="310" t="s">
        <v>391</v>
      </c>
      <c r="D156" s="263"/>
      <c r="E156" s="263"/>
      <c r="F156" s="311" t="s">
        <v>372</v>
      </c>
      <c r="G156" s="263"/>
      <c r="H156" s="310" t="s">
        <v>405</v>
      </c>
      <c r="I156" s="310" t="s">
        <v>368</v>
      </c>
      <c r="J156" s="310">
        <v>50</v>
      </c>
      <c r="K156" s="306"/>
    </row>
    <row r="157" ht="15" customHeight="1">
      <c r="B157" s="285"/>
      <c r="C157" s="310" t="s">
        <v>92</v>
      </c>
      <c r="D157" s="263"/>
      <c r="E157" s="263"/>
      <c r="F157" s="311" t="s">
        <v>366</v>
      </c>
      <c r="G157" s="263"/>
      <c r="H157" s="310" t="s">
        <v>427</v>
      </c>
      <c r="I157" s="310" t="s">
        <v>368</v>
      </c>
      <c r="J157" s="310" t="s">
        <v>428</v>
      </c>
      <c r="K157" s="306"/>
    </row>
    <row r="158" ht="15" customHeight="1">
      <c r="B158" s="285"/>
      <c r="C158" s="310" t="s">
        <v>429</v>
      </c>
      <c r="D158" s="263"/>
      <c r="E158" s="263"/>
      <c r="F158" s="311" t="s">
        <v>366</v>
      </c>
      <c r="G158" s="263"/>
      <c r="H158" s="310" t="s">
        <v>430</v>
      </c>
      <c r="I158" s="310" t="s">
        <v>400</v>
      </c>
      <c r="J158" s="310"/>
      <c r="K158" s="306"/>
    </row>
    <row r="159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ht="18.75" customHeight="1">
      <c r="B160" s="259"/>
      <c r="C160" s="263"/>
      <c r="D160" s="263"/>
      <c r="E160" s="263"/>
      <c r="F160" s="284"/>
      <c r="G160" s="263"/>
      <c r="H160" s="263"/>
      <c r="I160" s="263"/>
      <c r="J160" s="263"/>
      <c r="K160" s="259"/>
    </row>
    <row r="16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ht="45" customHeight="1">
      <c r="B163" s="252"/>
      <c r="C163" s="253" t="s">
        <v>431</v>
      </c>
      <c r="D163" s="253"/>
      <c r="E163" s="253"/>
      <c r="F163" s="253"/>
      <c r="G163" s="253"/>
      <c r="H163" s="253"/>
      <c r="I163" s="253"/>
      <c r="J163" s="253"/>
      <c r="K163" s="254"/>
    </row>
    <row r="164" ht="17.25" customHeight="1">
      <c r="B164" s="252"/>
      <c r="C164" s="277" t="s">
        <v>360</v>
      </c>
      <c r="D164" s="277"/>
      <c r="E164" s="277"/>
      <c r="F164" s="277" t="s">
        <v>361</v>
      </c>
      <c r="G164" s="314"/>
      <c r="H164" s="315" t="s">
        <v>106</v>
      </c>
      <c r="I164" s="315" t="s">
        <v>54</v>
      </c>
      <c r="J164" s="277" t="s">
        <v>362</v>
      </c>
      <c r="K164" s="254"/>
    </row>
    <row r="165" ht="17.25" customHeight="1">
      <c r="B165" s="255"/>
      <c r="C165" s="279" t="s">
        <v>363</v>
      </c>
      <c r="D165" s="279"/>
      <c r="E165" s="279"/>
      <c r="F165" s="280" t="s">
        <v>364</v>
      </c>
      <c r="G165" s="316"/>
      <c r="H165" s="317"/>
      <c r="I165" s="317"/>
      <c r="J165" s="279" t="s">
        <v>365</v>
      </c>
      <c r="K165" s="257"/>
    </row>
    <row r="166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ht="15" customHeight="1">
      <c r="B167" s="285"/>
      <c r="C167" s="263" t="s">
        <v>369</v>
      </c>
      <c r="D167" s="263"/>
      <c r="E167" s="263"/>
      <c r="F167" s="284" t="s">
        <v>366</v>
      </c>
      <c r="G167" s="263"/>
      <c r="H167" s="263" t="s">
        <v>405</v>
      </c>
      <c r="I167" s="263" t="s">
        <v>368</v>
      </c>
      <c r="J167" s="263">
        <v>120</v>
      </c>
      <c r="K167" s="306"/>
    </row>
    <row r="168" ht="15" customHeight="1">
      <c r="B168" s="285"/>
      <c r="C168" s="263" t="s">
        <v>414</v>
      </c>
      <c r="D168" s="263"/>
      <c r="E168" s="263"/>
      <c r="F168" s="284" t="s">
        <v>366</v>
      </c>
      <c r="G168" s="263"/>
      <c r="H168" s="263" t="s">
        <v>415</v>
      </c>
      <c r="I168" s="263" t="s">
        <v>368</v>
      </c>
      <c r="J168" s="263" t="s">
        <v>416</v>
      </c>
      <c r="K168" s="306"/>
    </row>
    <row r="169" ht="15" customHeight="1">
      <c r="B169" s="285"/>
      <c r="C169" s="263" t="s">
        <v>315</v>
      </c>
      <c r="D169" s="263"/>
      <c r="E169" s="263"/>
      <c r="F169" s="284" t="s">
        <v>366</v>
      </c>
      <c r="G169" s="263"/>
      <c r="H169" s="263" t="s">
        <v>432</v>
      </c>
      <c r="I169" s="263" t="s">
        <v>368</v>
      </c>
      <c r="J169" s="263" t="s">
        <v>416</v>
      </c>
      <c r="K169" s="306"/>
    </row>
    <row r="170" ht="15" customHeight="1">
      <c r="B170" s="285"/>
      <c r="C170" s="263" t="s">
        <v>371</v>
      </c>
      <c r="D170" s="263"/>
      <c r="E170" s="263"/>
      <c r="F170" s="284" t="s">
        <v>372</v>
      </c>
      <c r="G170" s="263"/>
      <c r="H170" s="263" t="s">
        <v>432</v>
      </c>
      <c r="I170" s="263" t="s">
        <v>368</v>
      </c>
      <c r="J170" s="263">
        <v>50</v>
      </c>
      <c r="K170" s="306"/>
    </row>
    <row r="171" ht="15" customHeight="1">
      <c r="B171" s="285"/>
      <c r="C171" s="263" t="s">
        <v>374</v>
      </c>
      <c r="D171" s="263"/>
      <c r="E171" s="263"/>
      <c r="F171" s="284" t="s">
        <v>366</v>
      </c>
      <c r="G171" s="263"/>
      <c r="H171" s="263" t="s">
        <v>432</v>
      </c>
      <c r="I171" s="263" t="s">
        <v>376</v>
      </c>
      <c r="J171" s="263"/>
      <c r="K171" s="306"/>
    </row>
    <row r="172" ht="15" customHeight="1">
      <c r="B172" s="285"/>
      <c r="C172" s="263" t="s">
        <v>385</v>
      </c>
      <c r="D172" s="263"/>
      <c r="E172" s="263"/>
      <c r="F172" s="284" t="s">
        <v>372</v>
      </c>
      <c r="G172" s="263"/>
      <c r="H172" s="263" t="s">
        <v>432</v>
      </c>
      <c r="I172" s="263" t="s">
        <v>368</v>
      </c>
      <c r="J172" s="263">
        <v>50</v>
      </c>
      <c r="K172" s="306"/>
    </row>
    <row r="173" ht="15" customHeight="1">
      <c r="B173" s="285"/>
      <c r="C173" s="263" t="s">
        <v>393</v>
      </c>
      <c r="D173" s="263"/>
      <c r="E173" s="263"/>
      <c r="F173" s="284" t="s">
        <v>372</v>
      </c>
      <c r="G173" s="263"/>
      <c r="H173" s="263" t="s">
        <v>432</v>
      </c>
      <c r="I173" s="263" t="s">
        <v>368</v>
      </c>
      <c r="J173" s="263">
        <v>50</v>
      </c>
      <c r="K173" s="306"/>
    </row>
    <row r="174" ht="15" customHeight="1">
      <c r="B174" s="285"/>
      <c r="C174" s="263" t="s">
        <v>391</v>
      </c>
      <c r="D174" s="263"/>
      <c r="E174" s="263"/>
      <c r="F174" s="284" t="s">
        <v>372</v>
      </c>
      <c r="G174" s="263"/>
      <c r="H174" s="263" t="s">
        <v>432</v>
      </c>
      <c r="I174" s="263" t="s">
        <v>368</v>
      </c>
      <c r="J174" s="263">
        <v>50</v>
      </c>
      <c r="K174" s="306"/>
    </row>
    <row r="175" ht="15" customHeight="1">
      <c r="B175" s="285"/>
      <c r="C175" s="263" t="s">
        <v>105</v>
      </c>
      <c r="D175" s="263"/>
      <c r="E175" s="263"/>
      <c r="F175" s="284" t="s">
        <v>366</v>
      </c>
      <c r="G175" s="263"/>
      <c r="H175" s="263" t="s">
        <v>433</v>
      </c>
      <c r="I175" s="263" t="s">
        <v>434</v>
      </c>
      <c r="J175" s="263"/>
      <c r="K175" s="306"/>
    </row>
    <row r="176" ht="15" customHeight="1">
      <c r="B176" s="285"/>
      <c r="C176" s="263" t="s">
        <v>54</v>
      </c>
      <c r="D176" s="263"/>
      <c r="E176" s="263"/>
      <c r="F176" s="284" t="s">
        <v>366</v>
      </c>
      <c r="G176" s="263"/>
      <c r="H176" s="263" t="s">
        <v>435</v>
      </c>
      <c r="I176" s="263" t="s">
        <v>436</v>
      </c>
      <c r="J176" s="263">
        <v>1</v>
      </c>
      <c r="K176" s="306"/>
    </row>
    <row r="177" ht="15" customHeight="1">
      <c r="B177" s="285"/>
      <c r="C177" s="263" t="s">
        <v>50</v>
      </c>
      <c r="D177" s="263"/>
      <c r="E177" s="263"/>
      <c r="F177" s="284" t="s">
        <v>366</v>
      </c>
      <c r="G177" s="263"/>
      <c r="H177" s="263" t="s">
        <v>437</v>
      </c>
      <c r="I177" s="263" t="s">
        <v>368</v>
      </c>
      <c r="J177" s="263">
        <v>20</v>
      </c>
      <c r="K177" s="306"/>
    </row>
    <row r="178" ht="15" customHeight="1">
      <c r="B178" s="285"/>
      <c r="C178" s="263" t="s">
        <v>106</v>
      </c>
      <c r="D178" s="263"/>
      <c r="E178" s="263"/>
      <c r="F178" s="284" t="s">
        <v>366</v>
      </c>
      <c r="G178" s="263"/>
      <c r="H178" s="263" t="s">
        <v>438</v>
      </c>
      <c r="I178" s="263" t="s">
        <v>368</v>
      </c>
      <c r="J178" s="263">
        <v>255</v>
      </c>
      <c r="K178" s="306"/>
    </row>
    <row r="179" ht="15" customHeight="1">
      <c r="B179" s="285"/>
      <c r="C179" s="263" t="s">
        <v>107</v>
      </c>
      <c r="D179" s="263"/>
      <c r="E179" s="263"/>
      <c r="F179" s="284" t="s">
        <v>366</v>
      </c>
      <c r="G179" s="263"/>
      <c r="H179" s="263" t="s">
        <v>331</v>
      </c>
      <c r="I179" s="263" t="s">
        <v>368</v>
      </c>
      <c r="J179" s="263">
        <v>10</v>
      </c>
      <c r="K179" s="306"/>
    </row>
    <row r="180" ht="15" customHeight="1">
      <c r="B180" s="285"/>
      <c r="C180" s="263" t="s">
        <v>108</v>
      </c>
      <c r="D180" s="263"/>
      <c r="E180" s="263"/>
      <c r="F180" s="284" t="s">
        <v>366</v>
      </c>
      <c r="G180" s="263"/>
      <c r="H180" s="263" t="s">
        <v>439</v>
      </c>
      <c r="I180" s="263" t="s">
        <v>400</v>
      </c>
      <c r="J180" s="263"/>
      <c r="K180" s="306"/>
    </row>
    <row r="181" ht="15" customHeight="1">
      <c r="B181" s="285"/>
      <c r="C181" s="263" t="s">
        <v>440</v>
      </c>
      <c r="D181" s="263"/>
      <c r="E181" s="263"/>
      <c r="F181" s="284" t="s">
        <v>366</v>
      </c>
      <c r="G181" s="263"/>
      <c r="H181" s="263" t="s">
        <v>441</v>
      </c>
      <c r="I181" s="263" t="s">
        <v>400</v>
      </c>
      <c r="J181" s="263"/>
      <c r="K181" s="306"/>
    </row>
    <row r="182" ht="15" customHeight="1">
      <c r="B182" s="285"/>
      <c r="C182" s="263" t="s">
        <v>429</v>
      </c>
      <c r="D182" s="263"/>
      <c r="E182" s="263"/>
      <c r="F182" s="284" t="s">
        <v>366</v>
      </c>
      <c r="G182" s="263"/>
      <c r="H182" s="263" t="s">
        <v>442</v>
      </c>
      <c r="I182" s="263" t="s">
        <v>400</v>
      </c>
      <c r="J182" s="263"/>
      <c r="K182" s="306"/>
    </row>
    <row r="183" ht="15" customHeight="1">
      <c r="B183" s="285"/>
      <c r="C183" s="263" t="s">
        <v>110</v>
      </c>
      <c r="D183" s="263"/>
      <c r="E183" s="263"/>
      <c r="F183" s="284" t="s">
        <v>372</v>
      </c>
      <c r="G183" s="263"/>
      <c r="H183" s="263" t="s">
        <v>443</v>
      </c>
      <c r="I183" s="263" t="s">
        <v>368</v>
      </c>
      <c r="J183" s="263">
        <v>50</v>
      </c>
      <c r="K183" s="306"/>
    </row>
    <row r="184" ht="15" customHeight="1">
      <c r="B184" s="285"/>
      <c r="C184" s="263" t="s">
        <v>444</v>
      </c>
      <c r="D184" s="263"/>
      <c r="E184" s="263"/>
      <c r="F184" s="284" t="s">
        <v>372</v>
      </c>
      <c r="G184" s="263"/>
      <c r="H184" s="263" t="s">
        <v>445</v>
      </c>
      <c r="I184" s="263" t="s">
        <v>446</v>
      </c>
      <c r="J184" s="263"/>
      <c r="K184" s="306"/>
    </row>
    <row r="185" ht="15" customHeight="1">
      <c r="B185" s="285"/>
      <c r="C185" s="263" t="s">
        <v>447</v>
      </c>
      <c r="D185" s="263"/>
      <c r="E185" s="263"/>
      <c r="F185" s="284" t="s">
        <v>372</v>
      </c>
      <c r="G185" s="263"/>
      <c r="H185" s="263" t="s">
        <v>448</v>
      </c>
      <c r="I185" s="263" t="s">
        <v>446</v>
      </c>
      <c r="J185" s="263"/>
      <c r="K185" s="306"/>
    </row>
    <row r="186" ht="15" customHeight="1">
      <c r="B186" s="285"/>
      <c r="C186" s="263" t="s">
        <v>449</v>
      </c>
      <c r="D186" s="263"/>
      <c r="E186" s="263"/>
      <c r="F186" s="284" t="s">
        <v>372</v>
      </c>
      <c r="G186" s="263"/>
      <c r="H186" s="263" t="s">
        <v>450</v>
      </c>
      <c r="I186" s="263" t="s">
        <v>446</v>
      </c>
      <c r="J186" s="263"/>
      <c r="K186" s="306"/>
    </row>
    <row r="187" ht="15" customHeight="1">
      <c r="B187" s="285"/>
      <c r="C187" s="318" t="s">
        <v>451</v>
      </c>
      <c r="D187" s="263"/>
      <c r="E187" s="263"/>
      <c r="F187" s="284" t="s">
        <v>372</v>
      </c>
      <c r="G187" s="263"/>
      <c r="H187" s="263" t="s">
        <v>452</v>
      </c>
      <c r="I187" s="263" t="s">
        <v>453</v>
      </c>
      <c r="J187" s="319" t="s">
        <v>454</v>
      </c>
      <c r="K187" s="306"/>
    </row>
    <row r="188" ht="15" customHeight="1">
      <c r="B188" s="285"/>
      <c r="C188" s="269" t="s">
        <v>39</v>
      </c>
      <c r="D188" s="263"/>
      <c r="E188" s="263"/>
      <c r="F188" s="284" t="s">
        <v>366</v>
      </c>
      <c r="G188" s="263"/>
      <c r="H188" s="259" t="s">
        <v>455</v>
      </c>
      <c r="I188" s="263" t="s">
        <v>456</v>
      </c>
      <c r="J188" s="263"/>
      <c r="K188" s="306"/>
    </row>
    <row r="189" ht="15" customHeight="1">
      <c r="B189" s="285"/>
      <c r="C189" s="269" t="s">
        <v>457</v>
      </c>
      <c r="D189" s="263"/>
      <c r="E189" s="263"/>
      <c r="F189" s="284" t="s">
        <v>366</v>
      </c>
      <c r="G189" s="263"/>
      <c r="H189" s="263" t="s">
        <v>458</v>
      </c>
      <c r="I189" s="263" t="s">
        <v>400</v>
      </c>
      <c r="J189" s="263"/>
      <c r="K189" s="306"/>
    </row>
    <row r="190" ht="15" customHeight="1">
      <c r="B190" s="285"/>
      <c r="C190" s="269" t="s">
        <v>459</v>
      </c>
      <c r="D190" s="263"/>
      <c r="E190" s="263"/>
      <c r="F190" s="284" t="s">
        <v>366</v>
      </c>
      <c r="G190" s="263"/>
      <c r="H190" s="263" t="s">
        <v>460</v>
      </c>
      <c r="I190" s="263" t="s">
        <v>400</v>
      </c>
      <c r="J190" s="263"/>
      <c r="K190" s="306"/>
    </row>
    <row r="191" ht="15" customHeight="1">
      <c r="B191" s="285"/>
      <c r="C191" s="269" t="s">
        <v>461</v>
      </c>
      <c r="D191" s="263"/>
      <c r="E191" s="263"/>
      <c r="F191" s="284" t="s">
        <v>372</v>
      </c>
      <c r="G191" s="263"/>
      <c r="H191" s="263" t="s">
        <v>462</v>
      </c>
      <c r="I191" s="263" t="s">
        <v>400</v>
      </c>
      <c r="J191" s="263"/>
      <c r="K191" s="306"/>
    </row>
    <row r="192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ht="18.75" customHeight="1">
      <c r="B193" s="259"/>
      <c r="C193" s="263"/>
      <c r="D193" s="263"/>
      <c r="E193" s="263"/>
      <c r="F193" s="284"/>
      <c r="G193" s="263"/>
      <c r="H193" s="263"/>
      <c r="I193" s="263"/>
      <c r="J193" s="263"/>
      <c r="K193" s="259"/>
    </row>
    <row r="194" ht="18.75" customHeight="1">
      <c r="B194" s="259"/>
      <c r="C194" s="263"/>
      <c r="D194" s="263"/>
      <c r="E194" s="263"/>
      <c r="F194" s="284"/>
      <c r="G194" s="263"/>
      <c r="H194" s="263"/>
      <c r="I194" s="263"/>
      <c r="J194" s="263"/>
      <c r="K194" s="259"/>
    </row>
    <row r="195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ht="21">
      <c r="B197" s="252"/>
      <c r="C197" s="253" t="s">
        <v>463</v>
      </c>
      <c r="D197" s="253"/>
      <c r="E197" s="253"/>
      <c r="F197" s="253"/>
      <c r="G197" s="253"/>
      <c r="H197" s="253"/>
      <c r="I197" s="253"/>
      <c r="J197" s="253"/>
      <c r="K197" s="254"/>
    </row>
    <row r="198" ht="25.5" customHeight="1">
      <c r="B198" s="252"/>
      <c r="C198" s="321" t="s">
        <v>464</v>
      </c>
      <c r="D198" s="321"/>
      <c r="E198" s="321"/>
      <c r="F198" s="321" t="s">
        <v>465</v>
      </c>
      <c r="G198" s="322"/>
      <c r="H198" s="321" t="s">
        <v>466</v>
      </c>
      <c r="I198" s="321"/>
      <c r="J198" s="321"/>
      <c r="K198" s="254"/>
    </row>
    <row r="199" ht="5.25" customHeight="1">
      <c r="B199" s="285"/>
      <c r="C199" s="282"/>
      <c r="D199" s="282"/>
      <c r="E199" s="282"/>
      <c r="F199" s="282"/>
      <c r="G199" s="263"/>
      <c r="H199" s="282"/>
      <c r="I199" s="282"/>
      <c r="J199" s="282"/>
      <c r="K199" s="306"/>
    </row>
    <row r="200" ht="15" customHeight="1">
      <c r="B200" s="285"/>
      <c r="C200" s="263" t="s">
        <v>456</v>
      </c>
      <c r="D200" s="263"/>
      <c r="E200" s="263"/>
      <c r="F200" s="284" t="s">
        <v>40</v>
      </c>
      <c r="G200" s="263"/>
      <c r="H200" s="263" t="s">
        <v>467</v>
      </c>
      <c r="I200" s="263"/>
      <c r="J200" s="263"/>
      <c r="K200" s="306"/>
    </row>
    <row r="201" ht="15" customHeight="1">
      <c r="B201" s="285"/>
      <c r="C201" s="291"/>
      <c r="D201" s="263"/>
      <c r="E201" s="263"/>
      <c r="F201" s="284" t="s">
        <v>41</v>
      </c>
      <c r="G201" s="263"/>
      <c r="H201" s="263" t="s">
        <v>468</v>
      </c>
      <c r="I201" s="263"/>
      <c r="J201" s="263"/>
      <c r="K201" s="306"/>
    </row>
    <row r="202" ht="15" customHeight="1">
      <c r="B202" s="285"/>
      <c r="C202" s="291"/>
      <c r="D202" s="263"/>
      <c r="E202" s="263"/>
      <c r="F202" s="284" t="s">
        <v>44</v>
      </c>
      <c r="G202" s="263"/>
      <c r="H202" s="263" t="s">
        <v>469</v>
      </c>
      <c r="I202" s="263"/>
      <c r="J202" s="263"/>
      <c r="K202" s="306"/>
    </row>
    <row r="203" ht="15" customHeight="1">
      <c r="B203" s="285"/>
      <c r="C203" s="263"/>
      <c r="D203" s="263"/>
      <c r="E203" s="263"/>
      <c r="F203" s="284" t="s">
        <v>42</v>
      </c>
      <c r="G203" s="263"/>
      <c r="H203" s="263" t="s">
        <v>470</v>
      </c>
      <c r="I203" s="263"/>
      <c r="J203" s="263"/>
      <c r="K203" s="306"/>
    </row>
    <row r="204" ht="15" customHeight="1">
      <c r="B204" s="285"/>
      <c r="C204" s="263"/>
      <c r="D204" s="263"/>
      <c r="E204" s="263"/>
      <c r="F204" s="284" t="s">
        <v>43</v>
      </c>
      <c r="G204" s="263"/>
      <c r="H204" s="263" t="s">
        <v>471</v>
      </c>
      <c r="I204" s="263"/>
      <c r="J204" s="263"/>
      <c r="K204" s="306"/>
    </row>
    <row r="205" ht="15" customHeight="1">
      <c r="B205" s="285"/>
      <c r="C205" s="263"/>
      <c r="D205" s="263"/>
      <c r="E205" s="263"/>
      <c r="F205" s="284"/>
      <c r="G205" s="263"/>
      <c r="H205" s="263"/>
      <c r="I205" s="263"/>
      <c r="J205" s="263"/>
      <c r="K205" s="306"/>
    </row>
    <row r="206" ht="15" customHeight="1">
      <c r="B206" s="285"/>
      <c r="C206" s="263" t="s">
        <v>412</v>
      </c>
      <c r="D206" s="263"/>
      <c r="E206" s="263"/>
      <c r="F206" s="284" t="s">
        <v>76</v>
      </c>
      <c r="G206" s="263"/>
      <c r="H206" s="263" t="s">
        <v>472</v>
      </c>
      <c r="I206" s="263"/>
      <c r="J206" s="263"/>
      <c r="K206" s="306"/>
    </row>
    <row r="207" ht="15" customHeight="1">
      <c r="B207" s="285"/>
      <c r="C207" s="291"/>
      <c r="D207" s="263"/>
      <c r="E207" s="263"/>
      <c r="F207" s="284" t="s">
        <v>310</v>
      </c>
      <c r="G207" s="263"/>
      <c r="H207" s="263" t="s">
        <v>311</v>
      </c>
      <c r="I207" s="263"/>
      <c r="J207" s="263"/>
      <c r="K207" s="306"/>
    </row>
    <row r="208" ht="15" customHeight="1">
      <c r="B208" s="285"/>
      <c r="C208" s="263"/>
      <c r="D208" s="263"/>
      <c r="E208" s="263"/>
      <c r="F208" s="284" t="s">
        <v>308</v>
      </c>
      <c r="G208" s="263"/>
      <c r="H208" s="263" t="s">
        <v>473</v>
      </c>
      <c r="I208" s="263"/>
      <c r="J208" s="263"/>
      <c r="K208" s="306"/>
    </row>
    <row r="209" ht="15" customHeight="1">
      <c r="B209" s="323"/>
      <c r="C209" s="291"/>
      <c r="D209" s="291"/>
      <c r="E209" s="291"/>
      <c r="F209" s="284" t="s">
        <v>312</v>
      </c>
      <c r="G209" s="269"/>
      <c r="H209" s="310" t="s">
        <v>313</v>
      </c>
      <c r="I209" s="310"/>
      <c r="J209" s="310"/>
      <c r="K209" s="324"/>
    </row>
    <row r="210" ht="15" customHeight="1">
      <c r="B210" s="323"/>
      <c r="C210" s="291"/>
      <c r="D210" s="291"/>
      <c r="E210" s="291"/>
      <c r="F210" s="284" t="s">
        <v>314</v>
      </c>
      <c r="G210" s="269"/>
      <c r="H210" s="310" t="s">
        <v>272</v>
      </c>
      <c r="I210" s="310"/>
      <c r="J210" s="310"/>
      <c r="K210" s="324"/>
    </row>
    <row r="211" ht="15" customHeight="1">
      <c r="B211" s="323"/>
      <c r="C211" s="291"/>
      <c r="D211" s="291"/>
      <c r="E211" s="291"/>
      <c r="F211" s="325"/>
      <c r="G211" s="269"/>
      <c r="H211" s="326"/>
      <c r="I211" s="326"/>
      <c r="J211" s="326"/>
      <c r="K211" s="324"/>
    </row>
    <row r="212" ht="15" customHeight="1">
      <c r="B212" s="323"/>
      <c r="C212" s="263" t="s">
        <v>436</v>
      </c>
      <c r="D212" s="291"/>
      <c r="E212" s="291"/>
      <c r="F212" s="284">
        <v>1</v>
      </c>
      <c r="G212" s="269"/>
      <c r="H212" s="310" t="s">
        <v>474</v>
      </c>
      <c r="I212" s="310"/>
      <c r="J212" s="310"/>
      <c r="K212" s="324"/>
    </row>
    <row r="213" ht="15" customHeight="1">
      <c r="B213" s="323"/>
      <c r="C213" s="291"/>
      <c r="D213" s="291"/>
      <c r="E213" s="291"/>
      <c r="F213" s="284">
        <v>2</v>
      </c>
      <c r="G213" s="269"/>
      <c r="H213" s="310" t="s">
        <v>475</v>
      </c>
      <c r="I213" s="310"/>
      <c r="J213" s="310"/>
      <c r="K213" s="324"/>
    </row>
    <row r="214" ht="15" customHeight="1">
      <c r="B214" s="323"/>
      <c r="C214" s="291"/>
      <c r="D214" s="291"/>
      <c r="E214" s="291"/>
      <c r="F214" s="284">
        <v>3</v>
      </c>
      <c r="G214" s="269"/>
      <c r="H214" s="310" t="s">
        <v>476</v>
      </c>
      <c r="I214" s="310"/>
      <c r="J214" s="310"/>
      <c r="K214" s="324"/>
    </row>
    <row r="215" ht="15" customHeight="1">
      <c r="B215" s="323"/>
      <c r="C215" s="291"/>
      <c r="D215" s="291"/>
      <c r="E215" s="291"/>
      <c r="F215" s="284">
        <v>4</v>
      </c>
      <c r="G215" s="269"/>
      <c r="H215" s="310" t="s">
        <v>477</v>
      </c>
      <c r="I215" s="310"/>
      <c r="J215" s="310"/>
      <c r="K215" s="324"/>
    </row>
    <row r="216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uzivatel-PC\uzivatel</dc:creator>
  <cp:lastModifiedBy>uzivatel-PC\uzivatel</cp:lastModifiedBy>
  <dcterms:created xsi:type="dcterms:W3CDTF">2018-10-03T15:42:09Z</dcterms:created>
  <dcterms:modified xsi:type="dcterms:W3CDTF">2018-10-03T15:42:14Z</dcterms:modified>
</cp:coreProperties>
</file>