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6 - 6-Oprava silnice II-2..." sheetId="2" r:id="rId2"/>
    <sheet name="Pokyny pro vyplnění" sheetId="3" r:id="rId3"/>
  </sheets>
  <definedNames>
    <definedName name="_xlnm._FilterDatabase" localSheetId="1" hidden="1">'6 - 6-Oprava silnice II-2...'!$C$82:$K$188</definedName>
    <definedName name="_xlnm.Print_Area" localSheetId="1">'6 - 6-Oprava silnice II-2...'!$C$4:$J$36,'6 - 6-Oprava silnice II-2...'!$C$42:$J$64,'6 - 6-Oprava silnice II-2...'!$C$70:$K$188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'6 - 6-Oprava silnice II-2...'!$82:$82</definedName>
  </definedNames>
  <calcPr calcId="145621"/>
</workbook>
</file>

<file path=xl/sharedStrings.xml><?xml version="1.0" encoding="utf-8"?>
<sst xmlns="http://schemas.openxmlformats.org/spreadsheetml/2006/main" count="1682" uniqueCount="490">
  <si>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</si>
  <si>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</si>
  <si>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</si>
  <si>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</si>
  <si>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</si>
  <si>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</si>
  <si>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</si>
  <si>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{edb08d38-3ccd-408f-9716-d0ab4e1e4bcb}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</si>
  <si>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</si>
  <si>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</si>
  <si>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</si>
  <si>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</si>
  <si>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</si>
  <si>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</si>
  <si>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</si>
  <si>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</si>
  <si>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</si>
  <si>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062017-6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</si>
  <si>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</si>
  <si>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</si>
  <si>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silnic v okrese Cheb - SFDI 2017</t>
  </si>
  <si>
    <t>KSO:</t>
  </si>
  <si>
    <t>822</t>
  </si>
  <si>
    <t>CC-CZ:</t>
  </si>
  <si>
    <t>2</t>
  </si>
  <si>
    <t>Místo:</t>
  </si>
  <si>
    <t>Hluboká - Kaceřov</t>
  </si>
  <si>
    <t>Datum:</t>
  </si>
  <si>
    <t>25.6.2017</t>
  </si>
  <si>
    <t>CZ-CPV:</t>
  </si>
  <si>
    <t>45000000-7</t>
  </si>
  <si>
    <t>CZ-CPA:</t>
  </si>
  <si>
    <t>42</t>
  </si>
  <si>
    <t>Zadavatel:</t>
  </si>
  <si>
    <t>IČ:</t>
  </si>
  <si>
    <t>KSUS KK , p.o.</t>
  </si>
  <si>
    <t>DIČ:</t>
  </si>
  <si>
    <t>Uchazeč:</t>
  </si>
  <si>
    <t>Vyplň údaj</t>
  </si>
  <si>
    <t>Projektant: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</si>
  <si>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</si>
  <si>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</si>
  <si>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</si>
  <si>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</si>
  <si>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</si>
  <si>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</si>
  <si>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</si>
  <si>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</si>
  <si>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</si>
  <si>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</si>
  <si>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</si>
  <si>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</si>
  <si>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</si>
  <si>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</si>
  <si>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</si>
  <si>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</si>
  <si>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</si>
  <si>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</si>
  <si>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</si>
  <si>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</si>
  <si>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</si>
  <si>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</si>
  <si>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</si>
  <si>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</si>
  <si>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</si>
  <si>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</si>
  <si>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</si>
  <si>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</si>
  <si>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</si>
  <si>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</si>
  <si>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</si>
  <si>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</si>
  <si>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</si>
  <si>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</si>
  <si>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</si>
  <si>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</si>
  <si>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</si>
  <si>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</si>
  <si>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</si>
  <si>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</si>
  <si>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</si>
  <si>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</si>
  <si>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6</t>
  </si>
  <si>
    <t>6-Oprava silnice II/212, Hluboká- Kaceřov</t>
  </si>
  <si>
    <t>STA</t>
  </si>
  <si>
    <t>1</t>
  </si>
  <si>
    <t>{757273ea-358e-4a11-853d-0faf28156932}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</si>
  <si>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</si>
  <si>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</si>
  <si>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</si>
  <si>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</si>
  <si>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</si>
  <si>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</si>
  <si>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</si>
  <si>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6 - 6-Oprava silnice II/212, Hluboká- Kaceřov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</si>
  <si>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</si>
  <si>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</si>
  <si>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</si>
  <si>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</si>
  <si>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</si>
  <si>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</si>
  <si>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</si>
  <si>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</si>
  <si>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</si>
  <si>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</si>
  <si>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</si>
  <si>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</si>
  <si>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</si>
  <si>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</si>
  <si>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</si>
  <si>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</si>
  <si>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</si>
  <si>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</si>
  <si>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</si>
  <si>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</si>
  <si>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</si>
  <si>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</si>
  <si>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</si>
  <si>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</si>
  <si>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</si>
  <si>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</si>
  <si>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</si>
  <si>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</si>
  <si>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</si>
  <si>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</si>
  <si>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</si>
  <si>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113137</t>
  </si>
  <si>
    <t>ODSTRANĚNÍ KRYTU ZPEVNĚNÝCH PLOCH S ASFALT POJIVEM, ODVOZ DO 16KM</t>
  </si>
  <si>
    <t>M3</t>
  </si>
  <si>
    <t>OTSKP-SPK 2017</t>
  </si>
  <si>
    <t>4</t>
  </si>
  <si>
    <t>377117730</t>
  </si>
  <si>
    <t>P</t>
  </si>
  <si>
    <t>Poznámka k položce:
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
material odkupuje od investora zhotovitel</t>
  </si>
  <si>
    <t>VV</t>
  </si>
  <si>
    <t>1410*0,15 "zborcené okraje vozovky</t>
  </si>
  <si>
    <t>Součet</t>
  </si>
  <si>
    <t>11372</t>
  </si>
  <si>
    <t>FRÉZOVÁNÍ ZPEVNĚNÝCH PLOCH ASFALTOVÝCH tl. 50 mm, 100 mm</t>
  </si>
  <si>
    <t>1226093292</t>
  </si>
  <si>
    <t>Poznámka k položce:
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
zbytkový material po odečtení hmoty pro krajnice odkupuje od investora zhotovitel</t>
  </si>
  <si>
    <t>705*0,1</t>
  </si>
  <si>
    <t>12750*0,05</t>
  </si>
  <si>
    <t>3</t>
  </si>
  <si>
    <t>12110</t>
  </si>
  <si>
    <t>SEJMUTÍ ORNICE NEBO LESNÍ PŮDY</t>
  </si>
  <si>
    <t>367697656</t>
  </si>
  <si>
    <t>Poznámka k položce:
Technická specifikace: položka zahrnuje sejmutí ornice bez ohledu na tloušťku vrstvy a její vodorovnou dopravu
nezahrnuje uložení na trvalou skládku
položka zahrnuje zpětný nános a osetí, jedná se o malou plochu</t>
  </si>
  <si>
    <t>15*0,15</t>
  </si>
  <si>
    <t>12922</t>
  </si>
  <si>
    <t>ČIŠTĚNÍ KRAJNIC OD NÁNOSU TL. DO 100MM-seříznutí krajnic</t>
  </si>
  <si>
    <t>M2</t>
  </si>
  <si>
    <t>565749421</t>
  </si>
  <si>
    <t>Poznámka k položce:
Technická specifikace: - vodorovná a svislá doprava, přemístění, přeložení, manipulace s výkopkem a uložení na skládku (bez poplatku)</t>
  </si>
  <si>
    <t>5300*0,5</t>
  </si>
  <si>
    <t>5</t>
  </si>
  <si>
    <t>12940</t>
  </si>
  <si>
    <t>ČIŠTĚNÍ PROPUSTŮ OD NÁNOSŮ</t>
  </si>
  <si>
    <t>-1932234492</t>
  </si>
  <si>
    <t>Poznámka k položce:
Technická specifikace: - vodorovná a svislá doprava, přemístění, přeložení, manipulace s výkopkem a uložení na skládku (bez popla</t>
  </si>
  <si>
    <t>10*0,3*6"0,3 m3 nánosu na metr pro 6 kusů a do 10 m délky</t>
  </si>
  <si>
    <t>132737</t>
  </si>
  <si>
    <t>HLOUBENÍ RÝH ŠÍŘ DO 2M PAŽ I NEPAŽ TŘ. I, ODVOZ DO 16KM</t>
  </si>
  <si>
    <t>1133255585</t>
  </si>
  <si>
    <t>Poznámka k položce:
Technická specifikace: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</si>
  <si>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1410*0,25" výkopek kameniva po odstranění zborcené živice okraje vozovky</t>
  </si>
  <si>
    <t>Komunikace pozemní</t>
  </si>
  <si>
    <t>7</t>
  </si>
  <si>
    <t>574A44</t>
  </si>
  <si>
    <t>ASFALTOVÝ BETON PRO OBRUSNÉ VRSTVY ACO 11+TL. 50MM</t>
  </si>
  <si>
    <t>1662229974</t>
  </si>
  <si>
    <t>Poznámka k položce:
Technická specifikace: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</si>
  <si>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12750</t>
  </si>
  <si>
    <t>8</t>
  </si>
  <si>
    <t>572213</t>
  </si>
  <si>
    <t>SPOJOVACÍ POSTŘIK Z EMULZE DO 0,5KG/M2</t>
  </si>
  <si>
    <t>1829081259</t>
  </si>
  <si>
    <t>Poznámka k položce:
Technická specifikace: 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</si>
  <si>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9</t>
  </si>
  <si>
    <t>574D46</t>
  </si>
  <si>
    <t>ASFALTOVÝ BETON PRO LOŽNÍ VRSTVY MODIFIK ACL 16+ TL. 50MM</t>
  </si>
  <si>
    <t>612513881</t>
  </si>
  <si>
    <t>10</t>
  </si>
  <si>
    <t>56313</t>
  </si>
  <si>
    <t>VOZOVKOVÉ VRSTVY Z MECHANICKY ZPEVNĚNÉHO KAMENIVA TL. DO 150MM</t>
  </si>
  <si>
    <t>1341279432</t>
  </si>
  <si>
    <t>Poznámka k položce:
Technická specifikace: - dodání kameniva předepsané kvality a zrnitosti
- rozprostření a zhutnění vrstvy v předepsané tloušťce
- zřízení vrstvy bez rozlišení šířky, pokládání vrstvy po etapách
- nezahrnuje postřiky, nátěry</t>
  </si>
  <si>
    <t>1410*1,05</t>
  </si>
  <si>
    <t>11</t>
  </si>
  <si>
    <t>56334</t>
  </si>
  <si>
    <t>VOZOVKOVÉ VRSTVY ZE ŠTĚRKODRTI TL. DO 200MM</t>
  </si>
  <si>
    <t>816980567</t>
  </si>
  <si>
    <t>1410*1,1</t>
  </si>
  <si>
    <t>12</t>
  </si>
  <si>
    <t>56961</t>
  </si>
  <si>
    <t>ZPEVNĚNÍ KRAJNIC Z RECYKLOVANÉHO MATERIÁLU TL DO 50MM</t>
  </si>
  <si>
    <t>-887557910</t>
  </si>
  <si>
    <t>Poznámka k položce:
Technická specifikace: 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
material nebude nakupován, bude použit vyfrezovaný</t>
  </si>
  <si>
    <t>1450*0,5</t>
  </si>
  <si>
    <t>13</t>
  </si>
  <si>
    <t>57475</t>
  </si>
  <si>
    <t>VOZOVKOVÉ VÝZTUŽNÉ VRSTVY Z GEOMŘÍŽOVINY</t>
  </si>
  <si>
    <t>414525064</t>
  </si>
  <si>
    <t>Poznámka k položce:
Technická specifikace: - dodání geomříže v požadované kvalitě a v množství včetně přesahů (přesahy započteny v jednotkové ceně)
- očištění podkladu
- pokládka geomříže dle předepsaného technologického předpisu</t>
  </si>
  <si>
    <t>Úpravy povrchů, podlahy a osazování výplní</t>
  </si>
  <si>
    <t>14</t>
  </si>
  <si>
    <t>62745</t>
  </si>
  <si>
    <t>SPÁROVÁNÍ ZDIVA CEMENTOVOU MALTOU - čela propustku</t>
  </si>
  <si>
    <t>1949829109</t>
  </si>
  <si>
    <t>Poznámka k položce:
Technická specifikace: 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</si>
  <si>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20</t>
  </si>
  <si>
    <t>Trubní vedení</t>
  </si>
  <si>
    <t>894158</t>
  </si>
  <si>
    <t xml:space="preserve">ŠACHTY KANALIZAČNÍ Z BETON DÍLCŮ NA POTRUBÍ </t>
  </si>
  <si>
    <t>KUS</t>
  </si>
  <si>
    <t>432466346</t>
  </si>
  <si>
    <t>Poznámka k položce:
Technická specifikace: položka zahrnuje:
- poklopy s rámem, mříže s rámem, stupadla, žebříky, stropy z bet. dílců a pod.
- předepsané betonové skruže, prefabrikované nebo monolitické betonové dno a není-li uvedeno jinak i podkladní vrstvu (z kameniva nebo betonu).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
-zahrnuje rovněž zemní práce a hutněný zásyp</t>
  </si>
  <si>
    <t>Ostatní konstrukce a práce, bourání</t>
  </si>
  <si>
    <t>16</t>
  </si>
  <si>
    <t>9113A1</t>
  </si>
  <si>
    <t>SVODIDLO OCEL SILNIČ JEDNOSTR, ÚROVEŇ ZADRŽ N1, N2 - DODÁVKA A MONTÁŽ</t>
  </si>
  <si>
    <t>M</t>
  </si>
  <si>
    <t>713738409</t>
  </si>
  <si>
    <t>Poznámka k položce:
Technická specifikace: 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</si>
  <si>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17</t>
  </si>
  <si>
    <t>91228</t>
  </si>
  <si>
    <t>SMĚROVÉ SLOUPKY Z PLAST HMOT VČETNĚ ODRAZNÉHO PÁSKU</t>
  </si>
  <si>
    <t>-1024912233</t>
  </si>
  <si>
    <t>Poznámka k položce:
Technická specifikace: položka zahrnuje:
- dodání a osazení sloupku včetně nutných zemních prací
- vnitrostaveništní a mimostaveništní doprava
- odrazky plastové nebo z retroreflexní fólie</t>
  </si>
  <si>
    <t>100"bílý oboustranný</t>
  </si>
  <si>
    <t>10"červený kulatý Z11g</t>
  </si>
  <si>
    <t>18</t>
  </si>
  <si>
    <t>914283</t>
  </si>
  <si>
    <t>DOPRAV ZNAČKY ZVĚTŠ VEL HLINÍK FÓLIE TŘ 3 - DEMONTÁŽ</t>
  </si>
  <si>
    <t>1677642742</t>
  </si>
  <si>
    <t>Poznámka k položce:
Technická specifikace: Položka zahrnuje odstranění, demontáž a odklizení materiálu s odvozem na předepsané místo</t>
  </si>
  <si>
    <t>19</t>
  </si>
  <si>
    <t>915111</t>
  </si>
  <si>
    <t>VODOROVNÉ DOPRAVNÍ ZNAČENÍ BARVOU HLADKÉ - DODÁVKA A POKLÁDKA</t>
  </si>
  <si>
    <t>-1694328582</t>
  </si>
  <si>
    <t>Poznámka k položce:
Technická specifikace: položka zahrnuje:
- dodání a pokládku nátěrového materiálu (měří se pouze natíraná plocha)
- předznačení a reflexní úpravu</t>
  </si>
  <si>
    <t>5300 "V4/0,125</t>
  </si>
  <si>
    <t>918245</t>
  </si>
  <si>
    <t>KALOVA JÍMKA BETONOVÁ</t>
  </si>
  <si>
    <t>-192233290</t>
  </si>
  <si>
    <t>Poznámka k položce:
Technická specifikace: 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</si>
  <si>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919113</t>
  </si>
  <si>
    <t>ŘEZÁNÍ ASFALTOVÉHO KRYTU VOZOVEK TL DO 150MM</t>
  </si>
  <si>
    <t>383521094</t>
  </si>
  <si>
    <t>Poznámka k položce:
Technická specifikace: položka zahrnuje řezání vozovkové vrstvy v předepsané tloušťce, včetně spotřeby vody</t>
  </si>
  <si>
    <t>55 "nutné</t>
  </si>
  <si>
    <t>600 "odřezání zbořených krajnic</t>
  </si>
  <si>
    <t>22</t>
  </si>
  <si>
    <t>931312</t>
  </si>
  <si>
    <t>TĚSNĚNÍ DILATAČ SPAR ASF ZÁLIVKOU PRŮŘ DO 200MM2</t>
  </si>
  <si>
    <t>1062442315</t>
  </si>
  <si>
    <t>Poznámka k položce:
Technická specifikace: položka zahrnuje dodávku a osazení předepsaného materiálu, očištění ploch spáry před úpravou, očištění okolí spáry po úpravě
nezahrnuje těsnící profil</t>
  </si>
  <si>
    <t>23</t>
  </si>
  <si>
    <t>935212</t>
  </si>
  <si>
    <t>PŘÍKOPOVÉ ŽLABY Z BETON TVÁRNIC ŠÍŘ DO 600MM DO BETONU TL 100MM</t>
  </si>
  <si>
    <t>135796928</t>
  </si>
  <si>
    <t>24</t>
  </si>
  <si>
    <t>935832</t>
  </si>
  <si>
    <t>ŽLABY A RIGOLY DLÁŽDĚNÉ Z LOMOVÉHO KAMENE TL DO 250MMM DO BETONU TL 100MM</t>
  </si>
  <si>
    <t>988796206</t>
  </si>
  <si>
    <t>Poznámka k položce:
Technická specifikace: 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</si>
  <si>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25</t>
  </si>
  <si>
    <t>966187</t>
  </si>
  <si>
    <t>DEMONTÁŽ KONSTRUKCÍ KOVOVÝCH S ODVOZEM DO 16KM-zábradlí, svodidla</t>
  </si>
  <si>
    <t>T</t>
  </si>
  <si>
    <t>513242119</t>
  </si>
  <si>
    <t>Poznámka k položce:
Technická specifikace: položka zahrnuje:
- rozebrání konstrukce bez ohledu na použitou technologii
- veškeré pomocné konstrukce (lešení a pod.)
- veškerou manipulaci s vybouranou sutí a hmotami včetně uložení na skládku. Zahrnuje poplatek za skládku 
kovové zábradlí 5 m
svodidla 8 m</t>
  </si>
  <si>
    <t>OST</t>
  </si>
  <si>
    <t>Ostatní</t>
  </si>
  <si>
    <t>26</t>
  </si>
  <si>
    <t>014102</t>
  </si>
  <si>
    <t>POPLATKY ZA SKLÁDKU-vybourané kusy živice</t>
  </si>
  <si>
    <t>512</t>
  </si>
  <si>
    <t>46735008</t>
  </si>
  <si>
    <t>Poznámka k položce:
Technická specifikace: zahrnuje veškeré poplatky provozovateli skládky související s uložením odpadu na skládce.</t>
  </si>
  <si>
    <t>211,5*2,5</t>
  </si>
  <si>
    <t>27</t>
  </si>
  <si>
    <t>014202</t>
  </si>
  <si>
    <t xml:space="preserve">POPLATKY ZA zeminu </t>
  </si>
  <si>
    <t>-1198763825</t>
  </si>
  <si>
    <t>Poznámka k položce:
Technická specifikace: zahrnuje veškeré poplatky majiteli zemníku související s nákupem zeminy (nikoliv s otvírkou zemníku)</t>
  </si>
  <si>
    <t>2650*0,1*1,9 "seříznuté krajnice</t>
  </si>
  <si>
    <t>352*1,9 "výkopek zeminy pod zborcenými krajnicemi</t>
  </si>
  <si>
    <t>18*1,9 "čištění trub</t>
  </si>
  <si>
    <t>28</t>
  </si>
  <si>
    <t>029111</t>
  </si>
  <si>
    <t>OSTATNÍ POŽADAVKY - GEODETICKÉ ZAMĚŘENÍ - PO VÝSTAVBĚ</t>
  </si>
  <si>
    <t>KPL</t>
  </si>
  <si>
    <t>-1348314296</t>
  </si>
  <si>
    <t>Poznámka k položce:
Technická specifikace: zahrnuje veškeré náklady spojené s objednatelem požadovanými pracemi</t>
  </si>
  <si>
    <t>29</t>
  </si>
  <si>
    <t>02944</t>
  </si>
  <si>
    <t xml:space="preserve">OSTAT POŽADAVKY - DOKUMENTACE SKUTEČ PROVEDENÍ </t>
  </si>
  <si>
    <t>1474450124</t>
  </si>
  <si>
    <t>30</t>
  </si>
  <si>
    <t>02991</t>
  </si>
  <si>
    <t>OSTATNÍ POŽADAVKY - INFORMAČNÍ TABULE 1,5x2 m</t>
  </si>
  <si>
    <t>1066999223</t>
  </si>
  <si>
    <t>Poznámka k položce:
Technická specifikace: 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</si>
  <si>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31</t>
  </si>
  <si>
    <t>03710</t>
  </si>
  <si>
    <t>POMOC PRÁCE ZAJIŠŤ NEBO ZŘÍZ OBJÍŽĎKY A PŘÍSTUP CESTY (DIO)</t>
  </si>
  <si>
    <t>-2055881944</t>
  </si>
  <si>
    <t>Poznámka k položce:
Technická specifikace: zahrnuje objednatelem povolené náklady na požadovaná zařízení zhotovitele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</si>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</sst>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top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7" t="s">
        <v>8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294" t="s">
        <v>17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7"/>
      <c r="AQ5" s="29"/>
      <c r="BE5" s="292" t="s">
        <v>18</v>
      </c>
      <c r="BS5" s="22" t="s">
        <v>9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296" t="s">
        <v>20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7"/>
      <c r="AQ6" s="29"/>
      <c r="BE6" s="293"/>
      <c r="BS6" s="22" t="s">
        <v>9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24</v>
      </c>
      <c r="AO7" s="27"/>
      <c r="AP7" s="27"/>
      <c r="AQ7" s="29"/>
      <c r="BE7" s="293"/>
      <c r="BS7" s="22" t="s">
        <v>9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293"/>
      <c r="BS8" s="22" t="s">
        <v>9</v>
      </c>
    </row>
    <row r="9" spans="2:71" ht="29.25" customHeight="1">
      <c r="B9" s="26"/>
      <c r="C9" s="27"/>
      <c r="D9" s="32" t="s">
        <v>29</v>
      </c>
      <c r="E9" s="27"/>
      <c r="F9" s="27"/>
      <c r="G9" s="27"/>
      <c r="H9" s="27"/>
      <c r="I9" s="27"/>
      <c r="J9" s="27"/>
      <c r="K9" s="37" t="s">
        <v>30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32" t="s">
        <v>31</v>
      </c>
      <c r="AL9" s="27"/>
      <c r="AM9" s="27"/>
      <c r="AN9" s="37" t="s">
        <v>32</v>
      </c>
      <c r="AO9" s="27"/>
      <c r="AP9" s="27"/>
      <c r="AQ9" s="29"/>
      <c r="BE9" s="293"/>
      <c r="BS9" s="22" t="s">
        <v>9</v>
      </c>
    </row>
    <row r="10" spans="2:71" ht="14.45" customHeight="1">
      <c r="B10" s="26"/>
      <c r="C10" s="27"/>
      <c r="D10" s="35" t="s">
        <v>33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34</v>
      </c>
      <c r="AL10" s="27"/>
      <c r="AM10" s="27"/>
      <c r="AN10" s="33" t="s">
        <v>5</v>
      </c>
      <c r="AO10" s="27"/>
      <c r="AP10" s="27"/>
      <c r="AQ10" s="29"/>
      <c r="BE10" s="293"/>
      <c r="BS10" s="22" t="s">
        <v>9</v>
      </c>
    </row>
    <row r="11" spans="2:71" ht="18.4" customHeight="1">
      <c r="B11" s="26"/>
      <c r="C11" s="27"/>
      <c r="D11" s="27"/>
      <c r="E11" s="33" t="s">
        <v>35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36</v>
      </c>
      <c r="AL11" s="27"/>
      <c r="AM11" s="27"/>
      <c r="AN11" s="33" t="s">
        <v>5</v>
      </c>
      <c r="AO11" s="27"/>
      <c r="AP11" s="27"/>
      <c r="AQ11" s="29"/>
      <c r="BE11" s="293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93"/>
      <c r="BS12" s="22" t="s">
        <v>9</v>
      </c>
    </row>
    <row r="13" spans="2:71" ht="14.45" customHeight="1">
      <c r="B13" s="26"/>
      <c r="C13" s="27"/>
      <c r="D13" s="35" t="s">
        <v>37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34</v>
      </c>
      <c r="AL13" s="27"/>
      <c r="AM13" s="27"/>
      <c r="AN13" s="38" t="s">
        <v>38</v>
      </c>
      <c r="AO13" s="27"/>
      <c r="AP13" s="27"/>
      <c r="AQ13" s="29"/>
      <c r="BE13" s="293"/>
      <c r="BS13" s="22" t="s">
        <v>9</v>
      </c>
    </row>
    <row r="14" spans="2:71" ht="13.5">
      <c r="B14" s="26"/>
      <c r="C14" s="27"/>
      <c r="D14" s="27"/>
      <c r="E14" s="297" t="s">
        <v>38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5" t="s">
        <v>36</v>
      </c>
      <c r="AL14" s="27"/>
      <c r="AM14" s="27"/>
      <c r="AN14" s="38" t="s">
        <v>38</v>
      </c>
      <c r="AO14" s="27"/>
      <c r="AP14" s="27"/>
      <c r="AQ14" s="29"/>
      <c r="BE14" s="293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93"/>
      <c r="BS15" s="22" t="s">
        <v>6</v>
      </c>
    </row>
    <row r="16" spans="2:71" ht="14.45" customHeight="1">
      <c r="B16" s="26"/>
      <c r="C16" s="27"/>
      <c r="D16" s="35" t="s">
        <v>39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34</v>
      </c>
      <c r="AL16" s="27"/>
      <c r="AM16" s="27"/>
      <c r="AN16" s="33" t="s">
        <v>5</v>
      </c>
      <c r="AO16" s="27"/>
      <c r="AP16" s="27"/>
      <c r="AQ16" s="29"/>
      <c r="BE16" s="293"/>
      <c r="BS16" s="22" t="s">
        <v>6</v>
      </c>
    </row>
    <row r="17" spans="2:71" ht="18.4" customHeight="1">
      <c r="B17" s="26"/>
      <c r="C17" s="27"/>
      <c r="D17" s="27"/>
      <c r="E17" s="33" t="s">
        <v>40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36</v>
      </c>
      <c r="AL17" s="27"/>
      <c r="AM17" s="27"/>
      <c r="AN17" s="33" t="s">
        <v>5</v>
      </c>
      <c r="AO17" s="27"/>
      <c r="AP17" s="27"/>
      <c r="AQ17" s="29"/>
      <c r="BE17" s="293"/>
      <c r="BS17" s="22" t="s">
        <v>41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93"/>
      <c r="BS18" s="22" t="s">
        <v>9</v>
      </c>
    </row>
    <row r="19" spans="2:71" ht="14.45" customHeight="1">
      <c r="B19" s="26"/>
      <c r="C19" s="27"/>
      <c r="D19" s="35" t="s">
        <v>42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93"/>
      <c r="BS19" s="22" t="s">
        <v>9</v>
      </c>
    </row>
    <row r="20" spans="2:71" ht="22.5" customHeight="1">
      <c r="B20" s="26"/>
      <c r="C20" s="27"/>
      <c r="D20" s="27"/>
      <c r="E20" s="299" t="s">
        <v>5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7"/>
      <c r="AP20" s="27"/>
      <c r="AQ20" s="29"/>
      <c r="BE20" s="293"/>
      <c r="BS20" s="22" t="s">
        <v>41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93"/>
    </row>
    <row r="22" spans="2:57" ht="6.95" customHeight="1">
      <c r="B22" s="26"/>
      <c r="C22" s="2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9"/>
      <c r="BE22" s="293"/>
    </row>
    <row r="23" spans="2:57" s="1" customFormat="1" ht="25.9" customHeight="1">
      <c r="B23" s="40"/>
      <c r="C23" s="41"/>
      <c r="D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00">
        <f>ROUND(AG51,2)</f>
        <v>0</v>
      </c>
      <c r="AL23" s="301"/>
      <c r="AM23" s="301"/>
      <c r="AN23" s="301"/>
      <c r="AO23" s="301"/>
      <c r="AP23" s="41"/>
      <c r="AQ23" s="44"/>
      <c r="BE23" s="29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02" t="s">
        <v>44</v>
      </c>
      <c r="M25" s="302"/>
      <c r="N25" s="302"/>
      <c r="O25" s="302"/>
      <c r="P25" s="41"/>
      <c r="Q25" s="41"/>
      <c r="R25" s="41"/>
      <c r="S25" s="41"/>
      <c r="T25" s="41"/>
      <c r="U25" s="41"/>
      <c r="V25" s="41"/>
      <c r="W25" s="302" t="s">
        <v>45</v>
      </c>
      <c r="X25" s="302"/>
      <c r="Y25" s="302"/>
      <c r="Z25" s="302"/>
      <c r="AA25" s="302"/>
      <c r="AB25" s="302"/>
      <c r="AC25" s="302"/>
      <c r="AD25" s="302"/>
      <c r="AE25" s="302"/>
      <c r="AF25" s="41"/>
      <c r="AG25" s="41"/>
      <c r="AH25" s="41"/>
      <c r="AI25" s="41"/>
      <c r="AJ25" s="41"/>
      <c r="AK25" s="302" t="s">
        <v>46</v>
      </c>
      <c r="AL25" s="302"/>
      <c r="AM25" s="302"/>
      <c r="AN25" s="302"/>
      <c r="AO25" s="302"/>
      <c r="AP25" s="41"/>
      <c r="AQ25" s="44"/>
      <c r="BE25" s="293"/>
    </row>
    <row r="26" spans="2:57" s="2" customFormat="1" ht="14.45" customHeight="1">
      <c r="B26" s="46"/>
      <c r="C26" s="47"/>
      <c r="D26" s="48" t="s">
        <v>47</v>
      </c>
      <c r="E26" s="47"/>
      <c r="F26" s="48" t="s">
        <v>48</v>
      </c>
      <c r="G26" s="47"/>
      <c r="H26" s="47"/>
      <c r="I26" s="47"/>
      <c r="J26" s="47"/>
      <c r="K26" s="47"/>
      <c r="L26" s="303">
        <v>0.21</v>
      </c>
      <c r="M26" s="304"/>
      <c r="N26" s="304"/>
      <c r="O26" s="304"/>
      <c r="P26" s="47"/>
      <c r="Q26" s="47"/>
      <c r="R26" s="47"/>
      <c r="S26" s="47"/>
      <c r="T26" s="47"/>
      <c r="U26" s="47"/>
      <c r="V26" s="47"/>
      <c r="W26" s="305">
        <f>ROUND(AZ51,2)</f>
        <v>0</v>
      </c>
      <c r="X26" s="304"/>
      <c r="Y26" s="304"/>
      <c r="Z26" s="304"/>
      <c r="AA26" s="304"/>
      <c r="AB26" s="304"/>
      <c r="AC26" s="304"/>
      <c r="AD26" s="304"/>
      <c r="AE26" s="304"/>
      <c r="AF26" s="47"/>
      <c r="AG26" s="47"/>
      <c r="AH26" s="47"/>
      <c r="AI26" s="47"/>
      <c r="AJ26" s="47"/>
      <c r="AK26" s="305">
        <f>ROUND(AV51,2)</f>
        <v>0</v>
      </c>
      <c r="AL26" s="304"/>
      <c r="AM26" s="304"/>
      <c r="AN26" s="304"/>
      <c r="AO26" s="304"/>
      <c r="AP26" s="47"/>
      <c r="AQ26" s="49"/>
      <c r="BE26" s="293"/>
    </row>
    <row r="27" spans="2:57" s="2" customFormat="1" ht="14.45" customHeight="1">
      <c r="B27" s="46"/>
      <c r="C27" s="47"/>
      <c r="D27" s="47"/>
      <c r="E27" s="47"/>
      <c r="F27" s="48" t="s">
        <v>49</v>
      </c>
      <c r="G27" s="47"/>
      <c r="H27" s="47"/>
      <c r="I27" s="47"/>
      <c r="J27" s="47"/>
      <c r="K27" s="47"/>
      <c r="L27" s="303">
        <v>0.15</v>
      </c>
      <c r="M27" s="304"/>
      <c r="N27" s="304"/>
      <c r="O27" s="304"/>
      <c r="P27" s="47"/>
      <c r="Q27" s="47"/>
      <c r="R27" s="47"/>
      <c r="S27" s="47"/>
      <c r="T27" s="47"/>
      <c r="U27" s="47"/>
      <c r="V27" s="47"/>
      <c r="W27" s="305">
        <f>ROUND(BA51,2)</f>
        <v>0</v>
      </c>
      <c r="X27" s="304"/>
      <c r="Y27" s="304"/>
      <c r="Z27" s="304"/>
      <c r="AA27" s="304"/>
      <c r="AB27" s="304"/>
      <c r="AC27" s="304"/>
      <c r="AD27" s="304"/>
      <c r="AE27" s="304"/>
      <c r="AF27" s="47"/>
      <c r="AG27" s="47"/>
      <c r="AH27" s="47"/>
      <c r="AI27" s="47"/>
      <c r="AJ27" s="47"/>
      <c r="AK27" s="305">
        <f>ROUND(AW51,2)</f>
        <v>0</v>
      </c>
      <c r="AL27" s="304"/>
      <c r="AM27" s="304"/>
      <c r="AN27" s="304"/>
      <c r="AO27" s="304"/>
      <c r="AP27" s="47"/>
      <c r="AQ27" s="49"/>
      <c r="BE27" s="293"/>
    </row>
    <row r="28" spans="2:57" s="2" customFormat="1" ht="14.45" customHeight="1" hidden="1">
      <c r="B28" s="46"/>
      <c r="C28" s="47"/>
      <c r="D28" s="47"/>
      <c r="E28" s="47"/>
      <c r="F28" s="48" t="s">
        <v>50</v>
      </c>
      <c r="G28" s="47"/>
      <c r="H28" s="47"/>
      <c r="I28" s="47"/>
      <c r="J28" s="47"/>
      <c r="K28" s="47"/>
      <c r="L28" s="303">
        <v>0.21</v>
      </c>
      <c r="M28" s="304"/>
      <c r="N28" s="304"/>
      <c r="O28" s="304"/>
      <c r="P28" s="47"/>
      <c r="Q28" s="47"/>
      <c r="R28" s="47"/>
      <c r="S28" s="47"/>
      <c r="T28" s="47"/>
      <c r="U28" s="47"/>
      <c r="V28" s="47"/>
      <c r="W28" s="305">
        <f>ROUND(BB51,2)</f>
        <v>0</v>
      </c>
      <c r="X28" s="304"/>
      <c r="Y28" s="304"/>
      <c r="Z28" s="304"/>
      <c r="AA28" s="304"/>
      <c r="AB28" s="304"/>
      <c r="AC28" s="304"/>
      <c r="AD28" s="304"/>
      <c r="AE28" s="304"/>
      <c r="AF28" s="47"/>
      <c r="AG28" s="47"/>
      <c r="AH28" s="47"/>
      <c r="AI28" s="47"/>
      <c r="AJ28" s="47"/>
      <c r="AK28" s="305">
        <v>0</v>
      </c>
      <c r="AL28" s="304"/>
      <c r="AM28" s="304"/>
      <c r="AN28" s="304"/>
      <c r="AO28" s="304"/>
      <c r="AP28" s="47"/>
      <c r="AQ28" s="49"/>
      <c r="BE28" s="293"/>
    </row>
    <row r="29" spans="2:57" s="2" customFormat="1" ht="14.45" customHeight="1" hidden="1">
      <c r="B29" s="46"/>
      <c r="C29" s="47"/>
      <c r="D29" s="47"/>
      <c r="E29" s="47"/>
      <c r="F29" s="48" t="s">
        <v>51</v>
      </c>
      <c r="G29" s="47"/>
      <c r="H29" s="47"/>
      <c r="I29" s="47"/>
      <c r="J29" s="47"/>
      <c r="K29" s="47"/>
      <c r="L29" s="303">
        <v>0.15</v>
      </c>
      <c r="M29" s="304"/>
      <c r="N29" s="304"/>
      <c r="O29" s="304"/>
      <c r="P29" s="47"/>
      <c r="Q29" s="47"/>
      <c r="R29" s="47"/>
      <c r="S29" s="47"/>
      <c r="T29" s="47"/>
      <c r="U29" s="47"/>
      <c r="V29" s="47"/>
      <c r="W29" s="305">
        <f>ROUND(BC51,2)</f>
        <v>0</v>
      </c>
      <c r="X29" s="304"/>
      <c r="Y29" s="304"/>
      <c r="Z29" s="304"/>
      <c r="AA29" s="304"/>
      <c r="AB29" s="304"/>
      <c r="AC29" s="304"/>
      <c r="AD29" s="304"/>
      <c r="AE29" s="304"/>
      <c r="AF29" s="47"/>
      <c r="AG29" s="47"/>
      <c r="AH29" s="47"/>
      <c r="AI29" s="47"/>
      <c r="AJ29" s="47"/>
      <c r="AK29" s="305">
        <v>0</v>
      </c>
      <c r="AL29" s="304"/>
      <c r="AM29" s="304"/>
      <c r="AN29" s="304"/>
      <c r="AO29" s="304"/>
      <c r="AP29" s="47"/>
      <c r="AQ29" s="49"/>
      <c r="BE29" s="293"/>
    </row>
    <row r="30" spans="2:57" s="2" customFormat="1" ht="14.45" customHeight="1" hidden="1">
      <c r="B30" s="46"/>
      <c r="C30" s="47"/>
      <c r="D30" s="47"/>
      <c r="E30" s="47"/>
      <c r="F30" s="48" t="s">
        <v>52</v>
      </c>
      <c r="G30" s="47"/>
      <c r="H30" s="47"/>
      <c r="I30" s="47"/>
      <c r="J30" s="47"/>
      <c r="K30" s="47"/>
      <c r="L30" s="303">
        <v>0</v>
      </c>
      <c r="M30" s="304"/>
      <c r="N30" s="304"/>
      <c r="O30" s="304"/>
      <c r="P30" s="47"/>
      <c r="Q30" s="47"/>
      <c r="R30" s="47"/>
      <c r="S30" s="47"/>
      <c r="T30" s="47"/>
      <c r="U30" s="47"/>
      <c r="V30" s="47"/>
      <c r="W30" s="305">
        <f>ROUND(BD51,2)</f>
        <v>0</v>
      </c>
      <c r="X30" s="304"/>
      <c r="Y30" s="304"/>
      <c r="Z30" s="304"/>
      <c r="AA30" s="304"/>
      <c r="AB30" s="304"/>
      <c r="AC30" s="304"/>
      <c r="AD30" s="304"/>
      <c r="AE30" s="304"/>
      <c r="AF30" s="47"/>
      <c r="AG30" s="47"/>
      <c r="AH30" s="47"/>
      <c r="AI30" s="47"/>
      <c r="AJ30" s="47"/>
      <c r="AK30" s="305">
        <v>0</v>
      </c>
      <c r="AL30" s="304"/>
      <c r="AM30" s="304"/>
      <c r="AN30" s="304"/>
      <c r="AO30" s="304"/>
      <c r="AP30" s="47"/>
      <c r="AQ30" s="49"/>
      <c r="BE30" s="29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3"/>
    </row>
    <row r="32" spans="2:57" s="1" customFormat="1" ht="25.9" customHeight="1">
      <c r="B32" s="40"/>
      <c r="C32" s="50"/>
      <c r="D32" s="51" t="s">
        <v>53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54</v>
      </c>
      <c r="U32" s="52"/>
      <c r="V32" s="52"/>
      <c r="W32" s="52"/>
      <c r="X32" s="306" t="s">
        <v>55</v>
      </c>
      <c r="Y32" s="307"/>
      <c r="Z32" s="307"/>
      <c r="AA32" s="307"/>
      <c r="AB32" s="307"/>
      <c r="AC32" s="52"/>
      <c r="AD32" s="52"/>
      <c r="AE32" s="52"/>
      <c r="AF32" s="52"/>
      <c r="AG32" s="52"/>
      <c r="AH32" s="52"/>
      <c r="AI32" s="52"/>
      <c r="AJ32" s="52"/>
      <c r="AK32" s="308">
        <f>SUM(AK23:AK30)</f>
        <v>0</v>
      </c>
      <c r="AL32" s="307"/>
      <c r="AM32" s="307"/>
      <c r="AN32" s="307"/>
      <c r="AO32" s="309"/>
      <c r="AP32" s="50"/>
      <c r="AQ32" s="54"/>
      <c r="BE32" s="29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56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062017-6</v>
      </c>
      <c r="AR41" s="61"/>
    </row>
    <row r="42" spans="2:44" s="4" customFormat="1" ht="36.95" customHeight="1">
      <c r="B42" s="63"/>
      <c r="C42" s="64" t="s">
        <v>19</v>
      </c>
      <c r="L42" s="310" t="str">
        <f>K6</f>
        <v>Oprava silnic v okrese Cheb - SFDI 2017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25</v>
      </c>
      <c r="L44" s="65" t="str">
        <f>IF(K8="","",K8)</f>
        <v>Hluboká - Kaceřov</v>
      </c>
      <c r="AI44" s="62" t="s">
        <v>27</v>
      </c>
      <c r="AM44" s="312" t="str">
        <f>IF(AN8="","",AN8)</f>
        <v>25.6.2017</v>
      </c>
      <c r="AN44" s="312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33</v>
      </c>
      <c r="L46" s="3" t="str">
        <f>IF(E11="","",E11)</f>
        <v>KSUS KK , p.o.</v>
      </c>
      <c r="AI46" s="62" t="s">
        <v>39</v>
      </c>
      <c r="AM46" s="313" t="str">
        <f>IF(E17="","",E17)</f>
        <v>DSVA s.r.o.</v>
      </c>
      <c r="AN46" s="313"/>
      <c r="AO46" s="313"/>
      <c r="AP46" s="313"/>
      <c r="AR46" s="40"/>
      <c r="AS46" s="314" t="s">
        <v>57</v>
      </c>
      <c r="AT46" s="31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37</v>
      </c>
      <c r="L47" s="3" t="str">
        <f>IF(E14="Vyplň údaj","",E14)</f>
        <v/>
      </c>
      <c r="AR47" s="40"/>
      <c r="AS47" s="316"/>
      <c r="AT47" s="317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6"/>
      <c r="AT48" s="317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8" t="s">
        <v>58</v>
      </c>
      <c r="D49" s="319"/>
      <c r="E49" s="319"/>
      <c r="F49" s="319"/>
      <c r="G49" s="319"/>
      <c r="H49" s="70"/>
      <c r="I49" s="320" t="s">
        <v>59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60</v>
      </c>
      <c r="AH49" s="319"/>
      <c r="AI49" s="319"/>
      <c r="AJ49" s="319"/>
      <c r="AK49" s="319"/>
      <c r="AL49" s="319"/>
      <c r="AM49" s="319"/>
      <c r="AN49" s="320" t="s">
        <v>61</v>
      </c>
      <c r="AO49" s="319"/>
      <c r="AP49" s="319"/>
      <c r="AQ49" s="71" t="s">
        <v>62</v>
      </c>
      <c r="AR49" s="40"/>
      <c r="AS49" s="72" t="s">
        <v>63</v>
      </c>
      <c r="AT49" s="73" t="s">
        <v>64</v>
      </c>
      <c r="AU49" s="73" t="s">
        <v>65</v>
      </c>
      <c r="AV49" s="73" t="s">
        <v>66</v>
      </c>
      <c r="AW49" s="73" t="s">
        <v>67</v>
      </c>
      <c r="AX49" s="73" t="s">
        <v>68</v>
      </c>
      <c r="AY49" s="73" t="s">
        <v>69</v>
      </c>
      <c r="AZ49" s="73" t="s">
        <v>70</v>
      </c>
      <c r="BA49" s="73" t="s">
        <v>71</v>
      </c>
      <c r="BB49" s="73" t="s">
        <v>72</v>
      </c>
      <c r="BC49" s="73" t="s">
        <v>73</v>
      </c>
      <c r="BD49" s="74" t="s">
        <v>74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75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76</v>
      </c>
      <c r="BT51" s="64" t="s">
        <v>77</v>
      </c>
      <c r="BU51" s="83" t="s">
        <v>78</v>
      </c>
      <c r="BV51" s="64" t="s">
        <v>79</v>
      </c>
      <c r="BW51" s="64" t="s">
        <v>7</v>
      </c>
      <c r="BX51" s="64" t="s">
        <v>80</v>
      </c>
      <c r="CL51" s="64" t="s">
        <v>22</v>
      </c>
    </row>
    <row r="52" spans="1:91" s="5" customFormat="1" ht="22.5" customHeight="1">
      <c r="A52" s="84" t="s">
        <v>81</v>
      </c>
      <c r="B52" s="85"/>
      <c r="C52" s="86"/>
      <c r="D52" s="324" t="s">
        <v>82</v>
      </c>
      <c r="E52" s="324"/>
      <c r="F52" s="324"/>
      <c r="G52" s="324"/>
      <c r="H52" s="324"/>
      <c r="I52" s="87"/>
      <c r="J52" s="324" t="s">
        <v>83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2">
        <f>'6 - 6-Oprava silnice II-2...'!J27</f>
        <v>0</v>
      </c>
      <c r="AH52" s="323"/>
      <c r="AI52" s="323"/>
      <c r="AJ52" s="323"/>
      <c r="AK52" s="323"/>
      <c r="AL52" s="323"/>
      <c r="AM52" s="323"/>
      <c r="AN52" s="322">
        <f>SUM(AG52,AT52)</f>
        <v>0</v>
      </c>
      <c r="AO52" s="323"/>
      <c r="AP52" s="323"/>
      <c r="AQ52" s="88" t="s">
        <v>84</v>
      </c>
      <c r="AR52" s="85"/>
      <c r="AS52" s="89">
        <v>0</v>
      </c>
      <c r="AT52" s="90">
        <f>ROUND(SUM(AV52:AW52),2)</f>
        <v>0</v>
      </c>
      <c r="AU52" s="91">
        <f>'6 - 6-Oprava silnice II-2...'!P83</f>
        <v>0</v>
      </c>
      <c r="AV52" s="90">
        <f>'6 - 6-Oprava silnice II-2...'!J30</f>
        <v>0</v>
      </c>
      <c r="AW52" s="90">
        <f>'6 - 6-Oprava silnice II-2...'!J31</f>
        <v>0</v>
      </c>
      <c r="AX52" s="90">
        <f>'6 - 6-Oprava silnice II-2...'!J32</f>
        <v>0</v>
      </c>
      <c r="AY52" s="90">
        <f>'6 - 6-Oprava silnice II-2...'!J33</f>
        <v>0</v>
      </c>
      <c r="AZ52" s="90">
        <f>'6 - 6-Oprava silnice II-2...'!F30</f>
        <v>0</v>
      </c>
      <c r="BA52" s="90">
        <f>'6 - 6-Oprava silnice II-2...'!F31</f>
        <v>0</v>
      </c>
      <c r="BB52" s="90">
        <f>'6 - 6-Oprava silnice II-2...'!F32</f>
        <v>0</v>
      </c>
      <c r="BC52" s="90">
        <f>'6 - 6-Oprava silnice II-2...'!F33</f>
        <v>0</v>
      </c>
      <c r="BD52" s="92">
        <f>'6 - 6-Oprava silnice II-2...'!F34</f>
        <v>0</v>
      </c>
      <c r="BT52" s="93" t="s">
        <v>85</v>
      </c>
      <c r="BV52" s="93" t="s">
        <v>79</v>
      </c>
      <c r="BW52" s="93" t="s">
        <v>86</v>
      </c>
      <c r="BX52" s="93" t="s">
        <v>7</v>
      </c>
      <c r="CL52" s="93" t="s">
        <v>22</v>
      </c>
      <c r="CM52" s="93" t="s">
        <v>24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6 - 6-Oprava silnice II-2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5"/>
      <c r="C1" s="95"/>
      <c r="D1" s="96" t="s">
        <v>1</v>
      </c>
      <c r="E1" s="95"/>
      <c r="F1" s="97" t="s">
        <v>87</v>
      </c>
      <c r="G1" s="336" t="s">
        <v>88</v>
      </c>
      <c r="H1" s="336"/>
      <c r="I1" s="98"/>
      <c r="J1" s="97" t="s">
        <v>89</v>
      </c>
      <c r="K1" s="96" t="s">
        <v>90</v>
      </c>
      <c r="L1" s="97" t="s">
        <v>91</v>
      </c>
      <c r="M1" s="97"/>
      <c r="N1" s="97"/>
      <c r="O1" s="97"/>
      <c r="P1" s="97"/>
      <c r="Q1" s="97"/>
      <c r="R1" s="97"/>
      <c r="S1" s="97"/>
      <c r="T1" s="9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99"/>
      <c r="J3" s="24"/>
      <c r="K3" s="25"/>
      <c r="AT3" s="22" t="s">
        <v>24</v>
      </c>
    </row>
    <row r="4" spans="2:46" ht="36.95" customHeight="1">
      <c r="B4" s="26"/>
      <c r="C4" s="27"/>
      <c r="D4" s="28" t="s">
        <v>92</v>
      </c>
      <c r="E4" s="27"/>
      <c r="F4" s="27"/>
      <c r="G4" s="27"/>
      <c r="H4" s="27"/>
      <c r="I4" s="100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0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0"/>
      <c r="J6" s="27"/>
      <c r="K6" s="29"/>
    </row>
    <row r="7" spans="2:11" ht="22.5" customHeight="1">
      <c r="B7" s="26"/>
      <c r="C7" s="27"/>
      <c r="D7" s="27"/>
      <c r="E7" s="329" t="str">
        <f>'Rekapitulace stavby'!K6</f>
        <v>Oprava silnic v okrese Cheb - SFDI 2017</v>
      </c>
      <c r="F7" s="330"/>
      <c r="G7" s="330"/>
      <c r="H7" s="330"/>
      <c r="I7" s="100"/>
      <c r="J7" s="27"/>
      <c r="K7" s="29"/>
    </row>
    <row r="8" spans="2:11" s="1" customFormat="1" ht="13.5">
      <c r="B8" s="40"/>
      <c r="C8" s="41"/>
      <c r="D8" s="35" t="s">
        <v>93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1" t="s">
        <v>94</v>
      </c>
      <c r="F9" s="332"/>
      <c r="G9" s="332"/>
      <c r="H9" s="332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5" t="s">
        <v>21</v>
      </c>
      <c r="E11" s="41"/>
      <c r="F11" s="33" t="s">
        <v>22</v>
      </c>
      <c r="G11" s="41"/>
      <c r="H11" s="41"/>
      <c r="I11" s="102" t="s">
        <v>23</v>
      </c>
      <c r="J11" s="33" t="s">
        <v>5</v>
      </c>
      <c r="K11" s="44"/>
    </row>
    <row r="12" spans="2:11" s="1" customFormat="1" ht="14.45" customHeight="1">
      <c r="B12" s="40"/>
      <c r="C12" s="41"/>
      <c r="D12" s="35" t="s">
        <v>25</v>
      </c>
      <c r="E12" s="41"/>
      <c r="F12" s="33" t="s">
        <v>26</v>
      </c>
      <c r="G12" s="41"/>
      <c r="H12" s="41"/>
      <c r="I12" s="102" t="s">
        <v>27</v>
      </c>
      <c r="J12" s="103" t="str">
        <f>'Rekapitulace stavby'!AN8</f>
        <v>25.6.2017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5" t="s">
        <v>33</v>
      </c>
      <c r="E14" s="41"/>
      <c r="F14" s="41"/>
      <c r="G14" s="41"/>
      <c r="H14" s="41"/>
      <c r="I14" s="102" t="s">
        <v>34</v>
      </c>
      <c r="J14" s="33" t="s">
        <v>5</v>
      </c>
      <c r="K14" s="44"/>
    </row>
    <row r="15" spans="2:11" s="1" customFormat="1" ht="18" customHeight="1">
      <c r="B15" s="40"/>
      <c r="C15" s="41"/>
      <c r="D15" s="41"/>
      <c r="E15" s="33" t="s">
        <v>35</v>
      </c>
      <c r="F15" s="41"/>
      <c r="G15" s="41"/>
      <c r="H15" s="41"/>
      <c r="I15" s="102" t="s">
        <v>36</v>
      </c>
      <c r="J15" s="33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5" t="s">
        <v>37</v>
      </c>
      <c r="E17" s="41"/>
      <c r="F17" s="41"/>
      <c r="G17" s="41"/>
      <c r="H17" s="41"/>
      <c r="I17" s="102" t="s">
        <v>34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36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5" t="s">
        <v>39</v>
      </c>
      <c r="E20" s="41"/>
      <c r="F20" s="41"/>
      <c r="G20" s="41"/>
      <c r="H20" s="41"/>
      <c r="I20" s="102" t="s">
        <v>34</v>
      </c>
      <c r="J20" s="33" t="s">
        <v>5</v>
      </c>
      <c r="K20" s="44"/>
    </row>
    <row r="21" spans="2:11" s="1" customFormat="1" ht="18" customHeight="1">
      <c r="B21" s="40"/>
      <c r="C21" s="41"/>
      <c r="D21" s="41"/>
      <c r="E21" s="33" t="s">
        <v>40</v>
      </c>
      <c r="F21" s="41"/>
      <c r="G21" s="41"/>
      <c r="H21" s="41"/>
      <c r="I21" s="102" t="s">
        <v>36</v>
      </c>
      <c r="J21" s="33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5" t="s">
        <v>42</v>
      </c>
      <c r="E23" s="41"/>
      <c r="F23" s="41"/>
      <c r="G23" s="41"/>
      <c r="H23" s="41"/>
      <c r="I23" s="101"/>
      <c r="J23" s="41"/>
      <c r="K23" s="44"/>
    </row>
    <row r="24" spans="2:11" s="6" customFormat="1" ht="22.5" customHeight="1">
      <c r="B24" s="104"/>
      <c r="C24" s="105"/>
      <c r="D24" s="105"/>
      <c r="E24" s="299" t="s">
        <v>5</v>
      </c>
      <c r="F24" s="299"/>
      <c r="G24" s="299"/>
      <c r="H24" s="299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43</v>
      </c>
      <c r="E27" s="41"/>
      <c r="F27" s="41"/>
      <c r="G27" s="41"/>
      <c r="H27" s="41"/>
      <c r="I27" s="101"/>
      <c r="J27" s="111">
        <f>ROUND(J83,2)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45</v>
      </c>
      <c r="G29" s="41"/>
      <c r="H29" s="41"/>
      <c r="I29" s="112" t="s">
        <v>44</v>
      </c>
      <c r="J29" s="45" t="s">
        <v>46</v>
      </c>
      <c r="K29" s="44"/>
    </row>
    <row r="30" spans="2:11" s="1" customFormat="1" ht="14.45" customHeight="1">
      <c r="B30" s="40"/>
      <c r="C30" s="41"/>
      <c r="D30" s="48" t="s">
        <v>47</v>
      </c>
      <c r="E30" s="48" t="s">
        <v>48</v>
      </c>
      <c r="F30" s="113">
        <f>ROUND(SUM(BE83:BE188),2)</f>
        <v>0</v>
      </c>
      <c r="G30" s="41"/>
      <c r="H30" s="41"/>
      <c r="I30" s="114">
        <v>0.21</v>
      </c>
      <c r="J30" s="113">
        <f>ROUND(ROUND((SUM(BE83:BE188)),2)*I30,2)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49</v>
      </c>
      <c r="F31" s="113">
        <f>ROUND(SUM(BF83:BF188),2)</f>
        <v>0</v>
      </c>
      <c r="G31" s="41"/>
      <c r="H31" s="41"/>
      <c r="I31" s="114">
        <v>0.15</v>
      </c>
      <c r="J31" s="113">
        <f>ROUND(ROUND((SUM(BF83:BF188)),2)*I31,2)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13">
        <f>ROUND(SUM(BG83:BG188),2)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51</v>
      </c>
      <c r="F33" s="113">
        <f>ROUND(SUM(BH83:BH188),2)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52</v>
      </c>
      <c r="F34" s="113">
        <f>ROUND(SUM(BI83:BI188),2)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53</v>
      </c>
      <c r="E36" s="70"/>
      <c r="F36" s="70"/>
      <c r="G36" s="117" t="s">
        <v>54</v>
      </c>
      <c r="H36" s="118" t="s">
        <v>55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8" t="s">
        <v>95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5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22.5" customHeight="1">
      <c r="B45" s="40"/>
      <c r="C45" s="41"/>
      <c r="D45" s="41"/>
      <c r="E45" s="329" t="str">
        <f>E7</f>
        <v>Oprava silnic v okrese Cheb - SFDI 2017</v>
      </c>
      <c r="F45" s="330"/>
      <c r="G45" s="330"/>
      <c r="H45" s="330"/>
      <c r="I45" s="101"/>
      <c r="J45" s="41"/>
      <c r="K45" s="44"/>
    </row>
    <row r="46" spans="2:11" s="1" customFormat="1" ht="14.45" customHeight="1">
      <c r="B46" s="40"/>
      <c r="C46" s="35" t="s">
        <v>93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23.25" customHeight="1">
      <c r="B47" s="40"/>
      <c r="C47" s="41"/>
      <c r="D47" s="41"/>
      <c r="E47" s="331" t="str">
        <f>E9</f>
        <v>6 - 6-Oprava silnice II/212, Hluboká- Kaceřov</v>
      </c>
      <c r="F47" s="332"/>
      <c r="G47" s="332"/>
      <c r="H47" s="332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5" t="s">
        <v>25</v>
      </c>
      <c r="D49" s="41"/>
      <c r="E49" s="41"/>
      <c r="F49" s="33" t="str">
        <f>F12</f>
        <v>Hluboká - Kaceřov</v>
      </c>
      <c r="G49" s="41"/>
      <c r="H49" s="41"/>
      <c r="I49" s="102" t="s">
        <v>27</v>
      </c>
      <c r="J49" s="103" t="str">
        <f>IF(J12="","",J12)</f>
        <v>25.6.2017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5" t="s">
        <v>33</v>
      </c>
      <c r="D51" s="41"/>
      <c r="E51" s="41"/>
      <c r="F51" s="33" t="str">
        <f>E15</f>
        <v>KSUS KK , p.o.</v>
      </c>
      <c r="G51" s="41"/>
      <c r="H51" s="41"/>
      <c r="I51" s="102" t="s">
        <v>39</v>
      </c>
      <c r="J51" s="33" t="str">
        <f>E21</f>
        <v>DSVA s.r.o.</v>
      </c>
      <c r="K51" s="44"/>
    </row>
    <row r="52" spans="2:11" s="1" customFormat="1" ht="14.45" customHeight="1">
      <c r="B52" s="40"/>
      <c r="C52" s="35" t="s">
        <v>37</v>
      </c>
      <c r="D52" s="41"/>
      <c r="E52" s="41"/>
      <c r="F52" s="33" t="str">
        <f>IF(E18="","",E18)</f>
        <v/>
      </c>
      <c r="G52" s="41"/>
      <c r="H52" s="41"/>
      <c r="I52" s="101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96</v>
      </c>
      <c r="D54" s="115"/>
      <c r="E54" s="115"/>
      <c r="F54" s="115"/>
      <c r="G54" s="115"/>
      <c r="H54" s="115"/>
      <c r="I54" s="126"/>
      <c r="J54" s="127" t="s">
        <v>97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98</v>
      </c>
      <c r="D56" s="41"/>
      <c r="E56" s="41"/>
      <c r="F56" s="41"/>
      <c r="G56" s="41"/>
      <c r="H56" s="41"/>
      <c r="I56" s="101"/>
      <c r="J56" s="111">
        <f>J83</f>
        <v>0</v>
      </c>
      <c r="K56" s="44"/>
      <c r="AU56" s="22" t="s">
        <v>99</v>
      </c>
    </row>
    <row r="57" spans="2:11" s="7" customFormat="1" ht="24.95" customHeight="1">
      <c r="B57" s="130"/>
      <c r="C57" s="131"/>
      <c r="D57" s="132" t="s">
        <v>100</v>
      </c>
      <c r="E57" s="133"/>
      <c r="F57" s="133"/>
      <c r="G57" s="133"/>
      <c r="H57" s="133"/>
      <c r="I57" s="134"/>
      <c r="J57" s="135">
        <f>J84</f>
        <v>0</v>
      </c>
      <c r="K57" s="136"/>
    </row>
    <row r="58" spans="2:11" s="8" customFormat="1" ht="19.9" customHeight="1">
      <c r="B58" s="137"/>
      <c r="C58" s="138"/>
      <c r="D58" s="139" t="s">
        <v>101</v>
      </c>
      <c r="E58" s="140"/>
      <c r="F58" s="140"/>
      <c r="G58" s="140"/>
      <c r="H58" s="140"/>
      <c r="I58" s="141"/>
      <c r="J58" s="142">
        <f>J85</f>
        <v>0</v>
      </c>
      <c r="K58" s="143"/>
    </row>
    <row r="59" spans="2:11" s="8" customFormat="1" ht="19.9" customHeight="1">
      <c r="B59" s="137"/>
      <c r="C59" s="138"/>
      <c r="D59" s="139" t="s">
        <v>102</v>
      </c>
      <c r="E59" s="140"/>
      <c r="F59" s="140"/>
      <c r="G59" s="140"/>
      <c r="H59" s="140"/>
      <c r="I59" s="141"/>
      <c r="J59" s="142">
        <f>J111</f>
        <v>0</v>
      </c>
      <c r="K59" s="143"/>
    </row>
    <row r="60" spans="2:11" s="8" customFormat="1" ht="19.9" customHeight="1">
      <c r="B60" s="137"/>
      <c r="C60" s="138"/>
      <c r="D60" s="139" t="s">
        <v>103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104</v>
      </c>
      <c r="E61" s="140"/>
      <c r="F61" s="140"/>
      <c r="G61" s="140"/>
      <c r="H61" s="140"/>
      <c r="I61" s="141"/>
      <c r="J61" s="142">
        <f>J138</f>
        <v>0</v>
      </c>
      <c r="K61" s="143"/>
    </row>
    <row r="62" spans="2:11" s="8" customFormat="1" ht="19.9" customHeight="1">
      <c r="B62" s="137"/>
      <c r="C62" s="138"/>
      <c r="D62" s="139" t="s">
        <v>105</v>
      </c>
      <c r="E62" s="140"/>
      <c r="F62" s="140"/>
      <c r="G62" s="140"/>
      <c r="H62" s="140"/>
      <c r="I62" s="141"/>
      <c r="J62" s="142">
        <f>J141</f>
        <v>0</v>
      </c>
      <c r="K62" s="143"/>
    </row>
    <row r="63" spans="2:11" s="8" customFormat="1" ht="19.9" customHeight="1">
      <c r="B63" s="137"/>
      <c r="C63" s="138"/>
      <c r="D63" s="139" t="s">
        <v>106</v>
      </c>
      <c r="E63" s="140"/>
      <c r="F63" s="140"/>
      <c r="G63" s="140"/>
      <c r="H63" s="140"/>
      <c r="I63" s="141"/>
      <c r="J63" s="142">
        <f>J170</f>
        <v>0</v>
      </c>
      <c r="K63" s="143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01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22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23"/>
      <c r="J69" s="59"/>
      <c r="K69" s="59"/>
      <c r="L69" s="40"/>
    </row>
    <row r="70" spans="2:12" s="1" customFormat="1" ht="36.95" customHeight="1">
      <c r="B70" s="40"/>
      <c r="C70" s="60" t="s">
        <v>107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22.5" customHeight="1">
      <c r="B73" s="40"/>
      <c r="E73" s="333" t="str">
        <f>E7</f>
        <v>Oprava silnic v okrese Cheb - SFDI 2017</v>
      </c>
      <c r="F73" s="334"/>
      <c r="G73" s="334"/>
      <c r="H73" s="334"/>
      <c r="L73" s="40"/>
    </row>
    <row r="74" spans="2:12" s="1" customFormat="1" ht="14.45" customHeight="1">
      <c r="B74" s="40"/>
      <c r="C74" s="62" t="s">
        <v>93</v>
      </c>
      <c r="L74" s="40"/>
    </row>
    <row r="75" spans="2:12" s="1" customFormat="1" ht="23.25" customHeight="1">
      <c r="B75" s="40"/>
      <c r="E75" s="310" t="str">
        <f>E9</f>
        <v>6 - 6-Oprava silnice II/212, Hluboká- Kaceřov</v>
      </c>
      <c r="F75" s="335"/>
      <c r="G75" s="335"/>
      <c r="H75" s="335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25</v>
      </c>
      <c r="F77" s="144" t="str">
        <f>F12</f>
        <v>Hluboká - Kaceřov</v>
      </c>
      <c r="I77" s="145" t="s">
        <v>27</v>
      </c>
      <c r="J77" s="66" t="str">
        <f>IF(J12="","",J12)</f>
        <v>25.6.2017</v>
      </c>
      <c r="L77" s="40"/>
    </row>
    <row r="78" spans="2:12" s="1" customFormat="1" ht="6.95" customHeight="1">
      <c r="B78" s="40"/>
      <c r="L78" s="40"/>
    </row>
    <row r="79" spans="2:12" s="1" customFormat="1" ht="13.5">
      <c r="B79" s="40"/>
      <c r="C79" s="62" t="s">
        <v>33</v>
      </c>
      <c r="F79" s="144" t="str">
        <f>E15</f>
        <v>KSUS KK , p.o.</v>
      </c>
      <c r="I79" s="145" t="s">
        <v>39</v>
      </c>
      <c r="J79" s="144" t="str">
        <f>E21</f>
        <v>DSVA s.r.o.</v>
      </c>
      <c r="L79" s="40"/>
    </row>
    <row r="80" spans="2:12" s="1" customFormat="1" ht="14.45" customHeight="1">
      <c r="B80" s="40"/>
      <c r="C80" s="62" t="s">
        <v>37</v>
      </c>
      <c r="F80" s="144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9" customFormat="1" ht="29.25" customHeight="1">
      <c r="B82" s="146"/>
      <c r="C82" s="147" t="s">
        <v>108</v>
      </c>
      <c r="D82" s="148" t="s">
        <v>62</v>
      </c>
      <c r="E82" s="148" t="s">
        <v>58</v>
      </c>
      <c r="F82" s="148" t="s">
        <v>109</v>
      </c>
      <c r="G82" s="148" t="s">
        <v>110</v>
      </c>
      <c r="H82" s="148" t="s">
        <v>111</v>
      </c>
      <c r="I82" s="149" t="s">
        <v>112</v>
      </c>
      <c r="J82" s="148" t="s">
        <v>97</v>
      </c>
      <c r="K82" s="150" t="s">
        <v>113</v>
      </c>
      <c r="L82" s="146"/>
      <c r="M82" s="72" t="s">
        <v>114</v>
      </c>
      <c r="N82" s="73" t="s">
        <v>47</v>
      </c>
      <c r="O82" s="73" t="s">
        <v>115</v>
      </c>
      <c r="P82" s="73" t="s">
        <v>116</v>
      </c>
      <c r="Q82" s="73" t="s">
        <v>117</v>
      </c>
      <c r="R82" s="73" t="s">
        <v>118</v>
      </c>
      <c r="S82" s="73" t="s">
        <v>119</v>
      </c>
      <c r="T82" s="74" t="s">
        <v>120</v>
      </c>
    </row>
    <row r="83" spans="2:63" s="1" customFormat="1" ht="29.25" customHeight="1">
      <c r="B83" s="40"/>
      <c r="C83" s="76" t="s">
        <v>98</v>
      </c>
      <c r="J83" s="151">
        <f>BK83</f>
        <v>0</v>
      </c>
      <c r="L83" s="40"/>
      <c r="M83" s="75"/>
      <c r="N83" s="67"/>
      <c r="O83" s="67"/>
      <c r="P83" s="152">
        <f>P84</f>
        <v>0</v>
      </c>
      <c r="Q83" s="67"/>
      <c r="R83" s="152">
        <f>R84</f>
        <v>0</v>
      </c>
      <c r="S83" s="67"/>
      <c r="T83" s="153">
        <f>T84</f>
        <v>0</v>
      </c>
      <c r="AT83" s="22" t="s">
        <v>76</v>
      </c>
      <c r="AU83" s="22" t="s">
        <v>99</v>
      </c>
      <c r="BK83" s="154">
        <f>BK84</f>
        <v>0</v>
      </c>
    </row>
    <row r="84" spans="2:63" s="10" customFormat="1" ht="37.35" customHeight="1">
      <c r="B84" s="155"/>
      <c r="D84" s="156" t="s">
        <v>76</v>
      </c>
      <c r="E84" s="157" t="s">
        <v>121</v>
      </c>
      <c r="F84" s="157" t="s">
        <v>122</v>
      </c>
      <c r="I84" s="158"/>
      <c r="J84" s="159">
        <f>BK84</f>
        <v>0</v>
      </c>
      <c r="L84" s="155"/>
      <c r="M84" s="160"/>
      <c r="N84" s="161"/>
      <c r="O84" s="161"/>
      <c r="P84" s="162">
        <f>P85+P111+P134+P138+P141+P170</f>
        <v>0</v>
      </c>
      <c r="Q84" s="161"/>
      <c r="R84" s="162">
        <f>R85+R111+R134+R138+R141+R170</f>
        <v>0</v>
      </c>
      <c r="S84" s="161"/>
      <c r="T84" s="163">
        <f>T85+T111+T134+T138+T141+T170</f>
        <v>0</v>
      </c>
      <c r="AR84" s="156" t="s">
        <v>85</v>
      </c>
      <c r="AT84" s="164" t="s">
        <v>76</v>
      </c>
      <c r="AU84" s="164" t="s">
        <v>77</v>
      </c>
      <c r="AY84" s="156" t="s">
        <v>123</v>
      </c>
      <c r="BK84" s="165">
        <f>BK85+BK111+BK134+BK138+BK141+BK170</f>
        <v>0</v>
      </c>
    </row>
    <row r="85" spans="2:63" s="10" customFormat="1" ht="19.9" customHeight="1">
      <c r="B85" s="155"/>
      <c r="D85" s="166" t="s">
        <v>76</v>
      </c>
      <c r="E85" s="167" t="s">
        <v>85</v>
      </c>
      <c r="F85" s="167" t="s">
        <v>124</v>
      </c>
      <c r="I85" s="158"/>
      <c r="J85" s="168">
        <f>BK85</f>
        <v>0</v>
      </c>
      <c r="L85" s="155"/>
      <c r="M85" s="160"/>
      <c r="N85" s="161"/>
      <c r="O85" s="161"/>
      <c r="P85" s="162">
        <f>SUM(P86:P110)</f>
        <v>0</v>
      </c>
      <c r="Q85" s="161"/>
      <c r="R85" s="162">
        <f>SUM(R86:R110)</f>
        <v>0</v>
      </c>
      <c r="S85" s="161"/>
      <c r="T85" s="163">
        <f>SUM(T86:T110)</f>
        <v>0</v>
      </c>
      <c r="AR85" s="156" t="s">
        <v>85</v>
      </c>
      <c r="AT85" s="164" t="s">
        <v>76</v>
      </c>
      <c r="AU85" s="164" t="s">
        <v>85</v>
      </c>
      <c r="AY85" s="156" t="s">
        <v>123</v>
      </c>
      <c r="BK85" s="165">
        <f>SUM(BK86:BK110)</f>
        <v>0</v>
      </c>
    </row>
    <row r="86" spans="2:65" s="1" customFormat="1" ht="22.5" customHeight="1">
      <c r="B86" s="169"/>
      <c r="C86" s="170" t="s">
        <v>85</v>
      </c>
      <c r="D86" s="170" t="s">
        <v>125</v>
      </c>
      <c r="E86" s="171" t="s">
        <v>126</v>
      </c>
      <c r="F86" s="172" t="s">
        <v>127</v>
      </c>
      <c r="G86" s="173" t="s">
        <v>128</v>
      </c>
      <c r="H86" s="174">
        <v>211.5</v>
      </c>
      <c r="I86" s="175"/>
      <c r="J86" s="176">
        <f>ROUND(I86*H86,2)</f>
        <v>0</v>
      </c>
      <c r="K86" s="172" t="s">
        <v>129</v>
      </c>
      <c r="L86" s="40"/>
      <c r="M86" s="177" t="s">
        <v>5</v>
      </c>
      <c r="N86" s="178" t="s">
        <v>48</v>
      </c>
      <c r="O86" s="41"/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AR86" s="22" t="s">
        <v>130</v>
      </c>
      <c r="AT86" s="22" t="s">
        <v>125</v>
      </c>
      <c r="AU86" s="22" t="s">
        <v>24</v>
      </c>
      <c r="AY86" s="22" t="s">
        <v>123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22" t="s">
        <v>85</v>
      </c>
      <c r="BK86" s="181">
        <f>ROUND(I86*H86,2)</f>
        <v>0</v>
      </c>
      <c r="BL86" s="22" t="s">
        <v>130</v>
      </c>
      <c r="BM86" s="22" t="s">
        <v>131</v>
      </c>
    </row>
    <row r="87" spans="2:47" s="1" customFormat="1" ht="94.5">
      <c r="B87" s="40"/>
      <c r="D87" s="182" t="s">
        <v>132</v>
      </c>
      <c r="F87" s="183" t="s">
        <v>133</v>
      </c>
      <c r="I87" s="184"/>
      <c r="L87" s="40"/>
      <c r="M87" s="185"/>
      <c r="N87" s="41"/>
      <c r="O87" s="41"/>
      <c r="P87" s="41"/>
      <c r="Q87" s="41"/>
      <c r="R87" s="41"/>
      <c r="S87" s="41"/>
      <c r="T87" s="69"/>
      <c r="AT87" s="22" t="s">
        <v>132</v>
      </c>
      <c r="AU87" s="22" t="s">
        <v>24</v>
      </c>
    </row>
    <row r="88" spans="2:51" s="11" customFormat="1" ht="13.5">
      <c r="B88" s="186"/>
      <c r="D88" s="182" t="s">
        <v>134</v>
      </c>
      <c r="E88" s="187" t="s">
        <v>5</v>
      </c>
      <c r="F88" s="188" t="s">
        <v>135</v>
      </c>
      <c r="H88" s="189">
        <v>211.5</v>
      </c>
      <c r="I88" s="190"/>
      <c r="L88" s="186"/>
      <c r="M88" s="191"/>
      <c r="N88" s="192"/>
      <c r="O88" s="192"/>
      <c r="P88" s="192"/>
      <c r="Q88" s="192"/>
      <c r="R88" s="192"/>
      <c r="S88" s="192"/>
      <c r="T88" s="193"/>
      <c r="AT88" s="187" t="s">
        <v>134</v>
      </c>
      <c r="AU88" s="187" t="s">
        <v>24</v>
      </c>
      <c r="AV88" s="11" t="s">
        <v>24</v>
      </c>
      <c r="AW88" s="11" t="s">
        <v>41</v>
      </c>
      <c r="AX88" s="11" t="s">
        <v>77</v>
      </c>
      <c r="AY88" s="187" t="s">
        <v>123</v>
      </c>
    </row>
    <row r="89" spans="2:51" s="12" customFormat="1" ht="13.5">
      <c r="B89" s="194"/>
      <c r="D89" s="195" t="s">
        <v>134</v>
      </c>
      <c r="E89" s="196" t="s">
        <v>5</v>
      </c>
      <c r="F89" s="197" t="s">
        <v>136</v>
      </c>
      <c r="H89" s="198">
        <v>211.5</v>
      </c>
      <c r="I89" s="199"/>
      <c r="L89" s="194"/>
      <c r="M89" s="200"/>
      <c r="N89" s="201"/>
      <c r="O89" s="201"/>
      <c r="P89" s="201"/>
      <c r="Q89" s="201"/>
      <c r="R89" s="201"/>
      <c r="S89" s="201"/>
      <c r="T89" s="202"/>
      <c r="AT89" s="203" t="s">
        <v>134</v>
      </c>
      <c r="AU89" s="203" t="s">
        <v>24</v>
      </c>
      <c r="AV89" s="12" t="s">
        <v>130</v>
      </c>
      <c r="AW89" s="12" t="s">
        <v>41</v>
      </c>
      <c r="AX89" s="12" t="s">
        <v>85</v>
      </c>
      <c r="AY89" s="203" t="s">
        <v>123</v>
      </c>
    </row>
    <row r="90" spans="2:65" s="1" customFormat="1" ht="22.5" customHeight="1">
      <c r="B90" s="169"/>
      <c r="C90" s="170" t="s">
        <v>24</v>
      </c>
      <c r="D90" s="170" t="s">
        <v>125</v>
      </c>
      <c r="E90" s="171" t="s">
        <v>137</v>
      </c>
      <c r="F90" s="172" t="s">
        <v>138</v>
      </c>
      <c r="G90" s="173" t="s">
        <v>128</v>
      </c>
      <c r="H90" s="174">
        <v>708</v>
      </c>
      <c r="I90" s="175"/>
      <c r="J90" s="176">
        <f>ROUND(I90*H90,2)</f>
        <v>0</v>
      </c>
      <c r="K90" s="172" t="s">
        <v>129</v>
      </c>
      <c r="L90" s="40"/>
      <c r="M90" s="177" t="s">
        <v>5</v>
      </c>
      <c r="N90" s="178" t="s">
        <v>48</v>
      </c>
      <c r="O90" s="41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22" t="s">
        <v>130</v>
      </c>
      <c r="AT90" s="22" t="s">
        <v>125</v>
      </c>
      <c r="AU90" s="22" t="s">
        <v>24</v>
      </c>
      <c r="AY90" s="22" t="s">
        <v>123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2" t="s">
        <v>85</v>
      </c>
      <c r="BK90" s="181">
        <f>ROUND(I90*H90,2)</f>
        <v>0</v>
      </c>
      <c r="BL90" s="22" t="s">
        <v>130</v>
      </c>
      <c r="BM90" s="22" t="s">
        <v>139</v>
      </c>
    </row>
    <row r="91" spans="2:47" s="1" customFormat="1" ht="94.5">
      <c r="B91" s="40"/>
      <c r="D91" s="182" t="s">
        <v>132</v>
      </c>
      <c r="F91" s="183" t="s">
        <v>140</v>
      </c>
      <c r="I91" s="184"/>
      <c r="L91" s="40"/>
      <c r="M91" s="185"/>
      <c r="N91" s="41"/>
      <c r="O91" s="41"/>
      <c r="P91" s="41"/>
      <c r="Q91" s="41"/>
      <c r="R91" s="41"/>
      <c r="S91" s="41"/>
      <c r="T91" s="69"/>
      <c r="AT91" s="22" t="s">
        <v>132</v>
      </c>
      <c r="AU91" s="22" t="s">
        <v>24</v>
      </c>
    </row>
    <row r="92" spans="2:51" s="11" customFormat="1" ht="13.5">
      <c r="B92" s="186"/>
      <c r="D92" s="182" t="s">
        <v>134</v>
      </c>
      <c r="E92" s="187" t="s">
        <v>5</v>
      </c>
      <c r="F92" s="188" t="s">
        <v>141</v>
      </c>
      <c r="H92" s="189">
        <v>70.5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7" t="s">
        <v>134</v>
      </c>
      <c r="AU92" s="187" t="s">
        <v>24</v>
      </c>
      <c r="AV92" s="11" t="s">
        <v>24</v>
      </c>
      <c r="AW92" s="11" t="s">
        <v>41</v>
      </c>
      <c r="AX92" s="11" t="s">
        <v>77</v>
      </c>
      <c r="AY92" s="187" t="s">
        <v>123</v>
      </c>
    </row>
    <row r="93" spans="2:51" s="11" customFormat="1" ht="13.5">
      <c r="B93" s="186"/>
      <c r="D93" s="182" t="s">
        <v>134</v>
      </c>
      <c r="E93" s="187" t="s">
        <v>5</v>
      </c>
      <c r="F93" s="188" t="s">
        <v>142</v>
      </c>
      <c r="H93" s="189">
        <v>637.5</v>
      </c>
      <c r="I93" s="190"/>
      <c r="L93" s="186"/>
      <c r="M93" s="191"/>
      <c r="N93" s="192"/>
      <c r="O93" s="192"/>
      <c r="P93" s="192"/>
      <c r="Q93" s="192"/>
      <c r="R93" s="192"/>
      <c r="S93" s="192"/>
      <c r="T93" s="193"/>
      <c r="AT93" s="187" t="s">
        <v>134</v>
      </c>
      <c r="AU93" s="187" t="s">
        <v>24</v>
      </c>
      <c r="AV93" s="11" t="s">
        <v>24</v>
      </c>
      <c r="AW93" s="11" t="s">
        <v>41</v>
      </c>
      <c r="AX93" s="11" t="s">
        <v>77</v>
      </c>
      <c r="AY93" s="187" t="s">
        <v>123</v>
      </c>
    </row>
    <row r="94" spans="2:51" s="12" customFormat="1" ht="13.5">
      <c r="B94" s="194"/>
      <c r="D94" s="195" t="s">
        <v>134</v>
      </c>
      <c r="E94" s="196" t="s">
        <v>5</v>
      </c>
      <c r="F94" s="197" t="s">
        <v>136</v>
      </c>
      <c r="H94" s="198">
        <v>708</v>
      </c>
      <c r="I94" s="199"/>
      <c r="L94" s="194"/>
      <c r="M94" s="200"/>
      <c r="N94" s="201"/>
      <c r="O94" s="201"/>
      <c r="P94" s="201"/>
      <c r="Q94" s="201"/>
      <c r="R94" s="201"/>
      <c r="S94" s="201"/>
      <c r="T94" s="202"/>
      <c r="AT94" s="203" t="s">
        <v>134</v>
      </c>
      <c r="AU94" s="203" t="s">
        <v>24</v>
      </c>
      <c r="AV94" s="12" t="s">
        <v>130</v>
      </c>
      <c r="AW94" s="12" t="s">
        <v>41</v>
      </c>
      <c r="AX94" s="12" t="s">
        <v>85</v>
      </c>
      <c r="AY94" s="203" t="s">
        <v>123</v>
      </c>
    </row>
    <row r="95" spans="2:65" s="1" customFormat="1" ht="22.5" customHeight="1">
      <c r="B95" s="169"/>
      <c r="C95" s="170" t="s">
        <v>143</v>
      </c>
      <c r="D95" s="170" t="s">
        <v>125</v>
      </c>
      <c r="E95" s="171" t="s">
        <v>144</v>
      </c>
      <c r="F95" s="172" t="s">
        <v>145</v>
      </c>
      <c r="G95" s="173" t="s">
        <v>128</v>
      </c>
      <c r="H95" s="174">
        <v>2.25</v>
      </c>
      <c r="I95" s="175"/>
      <c r="J95" s="176">
        <f>ROUND(I95*H95,2)</f>
        <v>0</v>
      </c>
      <c r="K95" s="172" t="s">
        <v>129</v>
      </c>
      <c r="L95" s="40"/>
      <c r="M95" s="177" t="s">
        <v>5</v>
      </c>
      <c r="N95" s="178" t="s">
        <v>48</v>
      </c>
      <c r="O95" s="41"/>
      <c r="P95" s="179">
        <f>O95*H95</f>
        <v>0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AR95" s="22" t="s">
        <v>130</v>
      </c>
      <c r="AT95" s="22" t="s">
        <v>125</v>
      </c>
      <c r="AU95" s="22" t="s">
        <v>24</v>
      </c>
      <c r="AY95" s="22" t="s">
        <v>123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2" t="s">
        <v>85</v>
      </c>
      <c r="BK95" s="181">
        <f>ROUND(I95*H95,2)</f>
        <v>0</v>
      </c>
      <c r="BL95" s="22" t="s">
        <v>130</v>
      </c>
      <c r="BM95" s="22" t="s">
        <v>146</v>
      </c>
    </row>
    <row r="96" spans="2:47" s="1" customFormat="1" ht="67.5">
      <c r="B96" s="40"/>
      <c r="D96" s="182" t="s">
        <v>132</v>
      </c>
      <c r="F96" s="183" t="s">
        <v>147</v>
      </c>
      <c r="I96" s="184"/>
      <c r="L96" s="40"/>
      <c r="M96" s="185"/>
      <c r="N96" s="41"/>
      <c r="O96" s="41"/>
      <c r="P96" s="41"/>
      <c r="Q96" s="41"/>
      <c r="R96" s="41"/>
      <c r="S96" s="41"/>
      <c r="T96" s="69"/>
      <c r="AT96" s="22" t="s">
        <v>132</v>
      </c>
      <c r="AU96" s="22" t="s">
        <v>24</v>
      </c>
    </row>
    <row r="97" spans="2:51" s="11" customFormat="1" ht="13.5">
      <c r="B97" s="186"/>
      <c r="D97" s="182" t="s">
        <v>134</v>
      </c>
      <c r="E97" s="187" t="s">
        <v>5</v>
      </c>
      <c r="F97" s="188" t="s">
        <v>148</v>
      </c>
      <c r="H97" s="189">
        <v>2.25</v>
      </c>
      <c r="I97" s="190"/>
      <c r="L97" s="186"/>
      <c r="M97" s="191"/>
      <c r="N97" s="192"/>
      <c r="O97" s="192"/>
      <c r="P97" s="192"/>
      <c r="Q97" s="192"/>
      <c r="R97" s="192"/>
      <c r="S97" s="192"/>
      <c r="T97" s="193"/>
      <c r="AT97" s="187" t="s">
        <v>134</v>
      </c>
      <c r="AU97" s="187" t="s">
        <v>24</v>
      </c>
      <c r="AV97" s="11" t="s">
        <v>24</v>
      </c>
      <c r="AW97" s="11" t="s">
        <v>41</v>
      </c>
      <c r="AX97" s="11" t="s">
        <v>77</v>
      </c>
      <c r="AY97" s="187" t="s">
        <v>123</v>
      </c>
    </row>
    <row r="98" spans="2:51" s="12" customFormat="1" ht="13.5">
      <c r="B98" s="194"/>
      <c r="D98" s="195" t="s">
        <v>134</v>
      </c>
      <c r="E98" s="196" t="s">
        <v>5</v>
      </c>
      <c r="F98" s="197" t="s">
        <v>136</v>
      </c>
      <c r="H98" s="198">
        <v>2.25</v>
      </c>
      <c r="I98" s="199"/>
      <c r="L98" s="194"/>
      <c r="M98" s="200"/>
      <c r="N98" s="201"/>
      <c r="O98" s="201"/>
      <c r="P98" s="201"/>
      <c r="Q98" s="201"/>
      <c r="R98" s="201"/>
      <c r="S98" s="201"/>
      <c r="T98" s="202"/>
      <c r="AT98" s="203" t="s">
        <v>134</v>
      </c>
      <c r="AU98" s="203" t="s">
        <v>24</v>
      </c>
      <c r="AV98" s="12" t="s">
        <v>130</v>
      </c>
      <c r="AW98" s="12" t="s">
        <v>41</v>
      </c>
      <c r="AX98" s="12" t="s">
        <v>85</v>
      </c>
      <c r="AY98" s="203" t="s">
        <v>123</v>
      </c>
    </row>
    <row r="99" spans="2:65" s="1" customFormat="1" ht="22.5" customHeight="1">
      <c r="B99" s="169"/>
      <c r="C99" s="170" t="s">
        <v>130</v>
      </c>
      <c r="D99" s="170" t="s">
        <v>125</v>
      </c>
      <c r="E99" s="171" t="s">
        <v>149</v>
      </c>
      <c r="F99" s="172" t="s">
        <v>150</v>
      </c>
      <c r="G99" s="173" t="s">
        <v>151</v>
      </c>
      <c r="H99" s="174">
        <v>2650</v>
      </c>
      <c r="I99" s="175"/>
      <c r="J99" s="176">
        <f>ROUND(I99*H99,2)</f>
        <v>0</v>
      </c>
      <c r="K99" s="172" t="s">
        <v>129</v>
      </c>
      <c r="L99" s="40"/>
      <c r="M99" s="177" t="s">
        <v>5</v>
      </c>
      <c r="N99" s="178" t="s">
        <v>48</v>
      </c>
      <c r="O99" s="41"/>
      <c r="P99" s="179">
        <f>O99*H99</f>
        <v>0</v>
      </c>
      <c r="Q99" s="179">
        <v>0</v>
      </c>
      <c r="R99" s="179">
        <f>Q99*H99</f>
        <v>0</v>
      </c>
      <c r="S99" s="179">
        <v>0</v>
      </c>
      <c r="T99" s="180">
        <f>S99*H99</f>
        <v>0</v>
      </c>
      <c r="AR99" s="22" t="s">
        <v>130</v>
      </c>
      <c r="AT99" s="22" t="s">
        <v>125</v>
      </c>
      <c r="AU99" s="22" t="s">
        <v>24</v>
      </c>
      <c r="AY99" s="22" t="s">
        <v>123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2" t="s">
        <v>85</v>
      </c>
      <c r="BK99" s="181">
        <f>ROUND(I99*H99,2)</f>
        <v>0</v>
      </c>
      <c r="BL99" s="22" t="s">
        <v>130</v>
      </c>
      <c r="BM99" s="22" t="s">
        <v>152</v>
      </c>
    </row>
    <row r="100" spans="2:47" s="1" customFormat="1" ht="40.5">
      <c r="B100" s="40"/>
      <c r="D100" s="182" t="s">
        <v>132</v>
      </c>
      <c r="F100" s="183" t="s">
        <v>153</v>
      </c>
      <c r="I100" s="184"/>
      <c r="L100" s="40"/>
      <c r="M100" s="185"/>
      <c r="N100" s="41"/>
      <c r="O100" s="41"/>
      <c r="P100" s="41"/>
      <c r="Q100" s="41"/>
      <c r="R100" s="41"/>
      <c r="S100" s="41"/>
      <c r="T100" s="69"/>
      <c r="AT100" s="22" t="s">
        <v>132</v>
      </c>
      <c r="AU100" s="22" t="s">
        <v>24</v>
      </c>
    </row>
    <row r="101" spans="2:51" s="11" customFormat="1" ht="13.5">
      <c r="B101" s="186"/>
      <c r="D101" s="182" t="s">
        <v>134</v>
      </c>
      <c r="E101" s="187" t="s">
        <v>5</v>
      </c>
      <c r="F101" s="188" t="s">
        <v>154</v>
      </c>
      <c r="H101" s="189">
        <v>2650</v>
      </c>
      <c r="I101" s="190"/>
      <c r="L101" s="186"/>
      <c r="M101" s="191"/>
      <c r="N101" s="192"/>
      <c r="O101" s="192"/>
      <c r="P101" s="192"/>
      <c r="Q101" s="192"/>
      <c r="R101" s="192"/>
      <c r="S101" s="192"/>
      <c r="T101" s="193"/>
      <c r="AT101" s="187" t="s">
        <v>134</v>
      </c>
      <c r="AU101" s="187" t="s">
        <v>24</v>
      </c>
      <c r="AV101" s="11" t="s">
        <v>24</v>
      </c>
      <c r="AW101" s="11" t="s">
        <v>41</v>
      </c>
      <c r="AX101" s="11" t="s">
        <v>77</v>
      </c>
      <c r="AY101" s="187" t="s">
        <v>123</v>
      </c>
    </row>
    <row r="102" spans="2:51" s="12" customFormat="1" ht="13.5">
      <c r="B102" s="194"/>
      <c r="D102" s="195" t="s">
        <v>134</v>
      </c>
      <c r="E102" s="196" t="s">
        <v>5</v>
      </c>
      <c r="F102" s="197" t="s">
        <v>136</v>
      </c>
      <c r="H102" s="198">
        <v>2650</v>
      </c>
      <c r="I102" s="199"/>
      <c r="L102" s="194"/>
      <c r="M102" s="200"/>
      <c r="N102" s="201"/>
      <c r="O102" s="201"/>
      <c r="P102" s="201"/>
      <c r="Q102" s="201"/>
      <c r="R102" s="201"/>
      <c r="S102" s="201"/>
      <c r="T102" s="202"/>
      <c r="AT102" s="203" t="s">
        <v>134</v>
      </c>
      <c r="AU102" s="203" t="s">
        <v>24</v>
      </c>
      <c r="AV102" s="12" t="s">
        <v>130</v>
      </c>
      <c r="AW102" s="12" t="s">
        <v>41</v>
      </c>
      <c r="AX102" s="12" t="s">
        <v>85</v>
      </c>
      <c r="AY102" s="203" t="s">
        <v>123</v>
      </c>
    </row>
    <row r="103" spans="2:65" s="1" customFormat="1" ht="22.5" customHeight="1">
      <c r="B103" s="169"/>
      <c r="C103" s="170" t="s">
        <v>155</v>
      </c>
      <c r="D103" s="170" t="s">
        <v>125</v>
      </c>
      <c r="E103" s="171" t="s">
        <v>156</v>
      </c>
      <c r="F103" s="172" t="s">
        <v>157</v>
      </c>
      <c r="G103" s="173" t="s">
        <v>128</v>
      </c>
      <c r="H103" s="174">
        <v>18</v>
      </c>
      <c r="I103" s="175"/>
      <c r="J103" s="176">
        <f>ROUND(I103*H103,2)</f>
        <v>0</v>
      </c>
      <c r="K103" s="172" t="s">
        <v>129</v>
      </c>
      <c r="L103" s="40"/>
      <c r="M103" s="177" t="s">
        <v>5</v>
      </c>
      <c r="N103" s="178" t="s">
        <v>48</v>
      </c>
      <c r="O103" s="41"/>
      <c r="P103" s="179">
        <f>O103*H103</f>
        <v>0</v>
      </c>
      <c r="Q103" s="179">
        <v>0</v>
      </c>
      <c r="R103" s="179">
        <f>Q103*H103</f>
        <v>0</v>
      </c>
      <c r="S103" s="179">
        <v>0</v>
      </c>
      <c r="T103" s="180">
        <f>S103*H103</f>
        <v>0</v>
      </c>
      <c r="AR103" s="22" t="s">
        <v>130</v>
      </c>
      <c r="AT103" s="22" t="s">
        <v>125</v>
      </c>
      <c r="AU103" s="22" t="s">
        <v>24</v>
      </c>
      <c r="AY103" s="22" t="s">
        <v>123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2" t="s">
        <v>85</v>
      </c>
      <c r="BK103" s="181">
        <f>ROUND(I103*H103,2)</f>
        <v>0</v>
      </c>
      <c r="BL103" s="22" t="s">
        <v>130</v>
      </c>
      <c r="BM103" s="22" t="s">
        <v>158</v>
      </c>
    </row>
    <row r="104" spans="2:47" s="1" customFormat="1" ht="40.5">
      <c r="B104" s="40"/>
      <c r="D104" s="182" t="s">
        <v>132</v>
      </c>
      <c r="F104" s="183" t="s">
        <v>159</v>
      </c>
      <c r="I104" s="184"/>
      <c r="L104" s="40"/>
      <c r="M104" s="185"/>
      <c r="N104" s="41"/>
      <c r="O104" s="41"/>
      <c r="P104" s="41"/>
      <c r="Q104" s="41"/>
      <c r="R104" s="41"/>
      <c r="S104" s="41"/>
      <c r="T104" s="69"/>
      <c r="AT104" s="22" t="s">
        <v>132</v>
      </c>
      <c r="AU104" s="22" t="s">
        <v>24</v>
      </c>
    </row>
    <row r="105" spans="2:51" s="11" customFormat="1" ht="13.5">
      <c r="B105" s="186"/>
      <c r="D105" s="182" t="s">
        <v>134</v>
      </c>
      <c r="E105" s="187" t="s">
        <v>5</v>
      </c>
      <c r="F105" s="188" t="s">
        <v>160</v>
      </c>
      <c r="H105" s="189">
        <v>18</v>
      </c>
      <c r="I105" s="190"/>
      <c r="L105" s="186"/>
      <c r="M105" s="191"/>
      <c r="N105" s="192"/>
      <c r="O105" s="192"/>
      <c r="P105" s="192"/>
      <c r="Q105" s="192"/>
      <c r="R105" s="192"/>
      <c r="S105" s="192"/>
      <c r="T105" s="193"/>
      <c r="AT105" s="187" t="s">
        <v>134</v>
      </c>
      <c r="AU105" s="187" t="s">
        <v>24</v>
      </c>
      <c r="AV105" s="11" t="s">
        <v>24</v>
      </c>
      <c r="AW105" s="11" t="s">
        <v>41</v>
      </c>
      <c r="AX105" s="11" t="s">
        <v>77</v>
      </c>
      <c r="AY105" s="187" t="s">
        <v>123</v>
      </c>
    </row>
    <row r="106" spans="2:51" s="12" customFormat="1" ht="13.5">
      <c r="B106" s="194"/>
      <c r="D106" s="195" t="s">
        <v>134</v>
      </c>
      <c r="E106" s="196" t="s">
        <v>5</v>
      </c>
      <c r="F106" s="197" t="s">
        <v>136</v>
      </c>
      <c r="H106" s="198">
        <v>18</v>
      </c>
      <c r="I106" s="199"/>
      <c r="L106" s="194"/>
      <c r="M106" s="200"/>
      <c r="N106" s="201"/>
      <c r="O106" s="201"/>
      <c r="P106" s="201"/>
      <c r="Q106" s="201"/>
      <c r="R106" s="201"/>
      <c r="S106" s="201"/>
      <c r="T106" s="202"/>
      <c r="AT106" s="203" t="s">
        <v>134</v>
      </c>
      <c r="AU106" s="203" t="s">
        <v>24</v>
      </c>
      <c r="AV106" s="12" t="s">
        <v>130</v>
      </c>
      <c r="AW106" s="12" t="s">
        <v>41</v>
      </c>
      <c r="AX106" s="12" t="s">
        <v>85</v>
      </c>
      <c r="AY106" s="203" t="s">
        <v>123</v>
      </c>
    </row>
    <row r="107" spans="2:65" s="1" customFormat="1" ht="22.5" customHeight="1">
      <c r="B107" s="169"/>
      <c r="C107" s="170" t="s">
        <v>82</v>
      </c>
      <c r="D107" s="170" t="s">
        <v>125</v>
      </c>
      <c r="E107" s="171" t="s">
        <v>161</v>
      </c>
      <c r="F107" s="172" t="s">
        <v>162</v>
      </c>
      <c r="G107" s="173" t="s">
        <v>128</v>
      </c>
      <c r="H107" s="174">
        <v>352.5</v>
      </c>
      <c r="I107" s="175"/>
      <c r="J107" s="176">
        <f>ROUND(I107*H107,2)</f>
        <v>0</v>
      </c>
      <c r="K107" s="172" t="s">
        <v>129</v>
      </c>
      <c r="L107" s="40"/>
      <c r="M107" s="177" t="s">
        <v>5</v>
      </c>
      <c r="N107" s="178" t="s">
        <v>48</v>
      </c>
      <c r="O107" s="41"/>
      <c r="P107" s="179">
        <f>O107*H107</f>
        <v>0</v>
      </c>
      <c r="Q107" s="179">
        <v>0</v>
      </c>
      <c r="R107" s="179">
        <f>Q107*H107</f>
        <v>0</v>
      </c>
      <c r="S107" s="179">
        <v>0</v>
      </c>
      <c r="T107" s="180">
        <f>S107*H107</f>
        <v>0</v>
      </c>
      <c r="AR107" s="22" t="s">
        <v>130</v>
      </c>
      <c r="AT107" s="22" t="s">
        <v>125</v>
      </c>
      <c r="AU107" s="22" t="s">
        <v>24</v>
      </c>
      <c r="AY107" s="22" t="s">
        <v>123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2" t="s">
        <v>85</v>
      </c>
      <c r="BK107" s="181">
        <f>ROUND(I107*H107,2)</f>
        <v>0</v>
      </c>
      <c r="BL107" s="22" t="s">
        <v>130</v>
      </c>
      <c r="BM107" s="22" t="s">
        <v>163</v>
      </c>
    </row>
    <row r="108" spans="2:47" s="1" customFormat="1" ht="351">
      <c r="B108" s="40"/>
      <c r="D108" s="182" t="s">
        <v>132</v>
      </c>
      <c r="F108" s="183" t="s">
        <v>164</v>
      </c>
      <c r="I108" s="184"/>
      <c r="L108" s="40"/>
      <c r="M108" s="185"/>
      <c r="N108" s="41"/>
      <c r="O108" s="41"/>
      <c r="P108" s="41"/>
      <c r="Q108" s="41"/>
      <c r="R108" s="41"/>
      <c r="S108" s="41"/>
      <c r="T108" s="69"/>
      <c r="AT108" s="22" t="s">
        <v>132</v>
      </c>
      <c r="AU108" s="22" t="s">
        <v>24</v>
      </c>
    </row>
    <row r="109" spans="2:51" s="11" customFormat="1" ht="13.5">
      <c r="B109" s="186"/>
      <c r="D109" s="182" t="s">
        <v>134</v>
      </c>
      <c r="E109" s="187" t="s">
        <v>5</v>
      </c>
      <c r="F109" s="188" t="s">
        <v>165</v>
      </c>
      <c r="H109" s="189">
        <v>352.5</v>
      </c>
      <c r="I109" s="190"/>
      <c r="L109" s="186"/>
      <c r="M109" s="191"/>
      <c r="N109" s="192"/>
      <c r="O109" s="192"/>
      <c r="P109" s="192"/>
      <c r="Q109" s="192"/>
      <c r="R109" s="192"/>
      <c r="S109" s="192"/>
      <c r="T109" s="193"/>
      <c r="AT109" s="187" t="s">
        <v>134</v>
      </c>
      <c r="AU109" s="187" t="s">
        <v>24</v>
      </c>
      <c r="AV109" s="11" t="s">
        <v>24</v>
      </c>
      <c r="AW109" s="11" t="s">
        <v>41</v>
      </c>
      <c r="AX109" s="11" t="s">
        <v>77</v>
      </c>
      <c r="AY109" s="187" t="s">
        <v>123</v>
      </c>
    </row>
    <row r="110" spans="2:51" s="12" customFormat="1" ht="13.5">
      <c r="B110" s="194"/>
      <c r="D110" s="182" t="s">
        <v>134</v>
      </c>
      <c r="E110" s="204" t="s">
        <v>5</v>
      </c>
      <c r="F110" s="205" t="s">
        <v>136</v>
      </c>
      <c r="H110" s="206">
        <v>352.5</v>
      </c>
      <c r="I110" s="199"/>
      <c r="L110" s="194"/>
      <c r="M110" s="200"/>
      <c r="N110" s="201"/>
      <c r="O110" s="201"/>
      <c r="P110" s="201"/>
      <c r="Q110" s="201"/>
      <c r="R110" s="201"/>
      <c r="S110" s="201"/>
      <c r="T110" s="202"/>
      <c r="AT110" s="203" t="s">
        <v>134</v>
      </c>
      <c r="AU110" s="203" t="s">
        <v>24</v>
      </c>
      <c r="AV110" s="12" t="s">
        <v>130</v>
      </c>
      <c r="AW110" s="12" t="s">
        <v>41</v>
      </c>
      <c r="AX110" s="12" t="s">
        <v>85</v>
      </c>
      <c r="AY110" s="203" t="s">
        <v>123</v>
      </c>
    </row>
    <row r="111" spans="2:63" s="10" customFormat="1" ht="29.85" customHeight="1">
      <c r="B111" s="155"/>
      <c r="D111" s="166" t="s">
        <v>76</v>
      </c>
      <c r="E111" s="167" t="s">
        <v>155</v>
      </c>
      <c r="F111" s="167" t="s">
        <v>166</v>
      </c>
      <c r="I111" s="158"/>
      <c r="J111" s="168">
        <f>BK111</f>
        <v>0</v>
      </c>
      <c r="L111" s="155"/>
      <c r="M111" s="160"/>
      <c r="N111" s="161"/>
      <c r="O111" s="161"/>
      <c r="P111" s="162">
        <f>SUM(P112:P133)</f>
        <v>0</v>
      </c>
      <c r="Q111" s="161"/>
      <c r="R111" s="162">
        <f>SUM(R112:R133)</f>
        <v>0</v>
      </c>
      <c r="S111" s="161"/>
      <c r="T111" s="163">
        <f>SUM(T112:T133)</f>
        <v>0</v>
      </c>
      <c r="AR111" s="156" t="s">
        <v>85</v>
      </c>
      <c r="AT111" s="164" t="s">
        <v>76</v>
      </c>
      <c r="AU111" s="164" t="s">
        <v>85</v>
      </c>
      <c r="AY111" s="156" t="s">
        <v>123</v>
      </c>
      <c r="BK111" s="165">
        <f>SUM(BK112:BK133)</f>
        <v>0</v>
      </c>
    </row>
    <row r="112" spans="2:65" s="1" customFormat="1" ht="22.5" customHeight="1">
      <c r="B112" s="169"/>
      <c r="C112" s="170" t="s">
        <v>167</v>
      </c>
      <c r="D112" s="170" t="s">
        <v>125</v>
      </c>
      <c r="E112" s="171" t="s">
        <v>168</v>
      </c>
      <c r="F112" s="172" t="s">
        <v>169</v>
      </c>
      <c r="G112" s="173" t="s">
        <v>151</v>
      </c>
      <c r="H112" s="174">
        <v>12750</v>
      </c>
      <c r="I112" s="175"/>
      <c r="J112" s="176">
        <f>ROUND(I112*H112,2)</f>
        <v>0</v>
      </c>
      <c r="K112" s="172" t="s">
        <v>129</v>
      </c>
      <c r="L112" s="40"/>
      <c r="M112" s="177" t="s">
        <v>5</v>
      </c>
      <c r="N112" s="178" t="s">
        <v>48</v>
      </c>
      <c r="O112" s="41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22" t="s">
        <v>130</v>
      </c>
      <c r="AT112" s="22" t="s">
        <v>125</v>
      </c>
      <c r="AU112" s="22" t="s">
        <v>24</v>
      </c>
      <c r="AY112" s="22" t="s">
        <v>123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2" t="s">
        <v>85</v>
      </c>
      <c r="BK112" s="181">
        <f>ROUND(I112*H112,2)</f>
        <v>0</v>
      </c>
      <c r="BL112" s="22" t="s">
        <v>130</v>
      </c>
      <c r="BM112" s="22" t="s">
        <v>170</v>
      </c>
    </row>
    <row r="113" spans="2:47" s="1" customFormat="1" ht="148.5">
      <c r="B113" s="40"/>
      <c r="D113" s="182" t="s">
        <v>132</v>
      </c>
      <c r="F113" s="183" t="s">
        <v>171</v>
      </c>
      <c r="I113" s="184"/>
      <c r="L113" s="40"/>
      <c r="M113" s="185"/>
      <c r="N113" s="41"/>
      <c r="O113" s="41"/>
      <c r="P113" s="41"/>
      <c r="Q113" s="41"/>
      <c r="R113" s="41"/>
      <c r="S113" s="41"/>
      <c r="T113" s="69"/>
      <c r="AT113" s="22" t="s">
        <v>132</v>
      </c>
      <c r="AU113" s="22" t="s">
        <v>24</v>
      </c>
    </row>
    <row r="114" spans="2:51" s="11" customFormat="1" ht="13.5">
      <c r="B114" s="186"/>
      <c r="D114" s="182" t="s">
        <v>134</v>
      </c>
      <c r="E114" s="187" t="s">
        <v>5</v>
      </c>
      <c r="F114" s="188" t="s">
        <v>172</v>
      </c>
      <c r="H114" s="189">
        <v>12750</v>
      </c>
      <c r="I114" s="190"/>
      <c r="L114" s="186"/>
      <c r="M114" s="191"/>
      <c r="N114" s="192"/>
      <c r="O114" s="192"/>
      <c r="P114" s="192"/>
      <c r="Q114" s="192"/>
      <c r="R114" s="192"/>
      <c r="S114" s="192"/>
      <c r="T114" s="193"/>
      <c r="AT114" s="187" t="s">
        <v>134</v>
      </c>
      <c r="AU114" s="187" t="s">
        <v>24</v>
      </c>
      <c r="AV114" s="11" t="s">
        <v>24</v>
      </c>
      <c r="AW114" s="11" t="s">
        <v>41</v>
      </c>
      <c r="AX114" s="11" t="s">
        <v>77</v>
      </c>
      <c r="AY114" s="187" t="s">
        <v>123</v>
      </c>
    </row>
    <row r="115" spans="2:51" s="12" customFormat="1" ht="13.5">
      <c r="B115" s="194"/>
      <c r="D115" s="195" t="s">
        <v>134</v>
      </c>
      <c r="E115" s="196" t="s">
        <v>5</v>
      </c>
      <c r="F115" s="197" t="s">
        <v>136</v>
      </c>
      <c r="H115" s="198">
        <v>12750</v>
      </c>
      <c r="I115" s="199"/>
      <c r="L115" s="194"/>
      <c r="M115" s="200"/>
      <c r="N115" s="201"/>
      <c r="O115" s="201"/>
      <c r="P115" s="201"/>
      <c r="Q115" s="201"/>
      <c r="R115" s="201"/>
      <c r="S115" s="201"/>
      <c r="T115" s="202"/>
      <c r="AT115" s="203" t="s">
        <v>134</v>
      </c>
      <c r="AU115" s="203" t="s">
        <v>24</v>
      </c>
      <c r="AV115" s="12" t="s">
        <v>130</v>
      </c>
      <c r="AW115" s="12" t="s">
        <v>41</v>
      </c>
      <c r="AX115" s="12" t="s">
        <v>85</v>
      </c>
      <c r="AY115" s="203" t="s">
        <v>123</v>
      </c>
    </row>
    <row r="116" spans="2:65" s="1" customFormat="1" ht="22.5" customHeight="1">
      <c r="B116" s="169"/>
      <c r="C116" s="170" t="s">
        <v>173</v>
      </c>
      <c r="D116" s="170" t="s">
        <v>125</v>
      </c>
      <c r="E116" s="171" t="s">
        <v>174</v>
      </c>
      <c r="F116" s="172" t="s">
        <v>175</v>
      </c>
      <c r="G116" s="173" t="s">
        <v>151</v>
      </c>
      <c r="H116" s="174">
        <v>12750</v>
      </c>
      <c r="I116" s="175"/>
      <c r="J116" s="176">
        <f>ROUND(I116*H116,2)</f>
        <v>0</v>
      </c>
      <c r="K116" s="172" t="s">
        <v>129</v>
      </c>
      <c r="L116" s="40"/>
      <c r="M116" s="177" t="s">
        <v>5</v>
      </c>
      <c r="N116" s="178" t="s">
        <v>48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2" t="s">
        <v>130</v>
      </c>
      <c r="AT116" s="22" t="s">
        <v>125</v>
      </c>
      <c r="AU116" s="22" t="s">
        <v>24</v>
      </c>
      <c r="AY116" s="22" t="s">
        <v>123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2" t="s">
        <v>85</v>
      </c>
      <c r="BK116" s="181">
        <f>ROUND(I116*H116,2)</f>
        <v>0</v>
      </c>
      <c r="BL116" s="22" t="s">
        <v>130</v>
      </c>
      <c r="BM116" s="22" t="s">
        <v>176</v>
      </c>
    </row>
    <row r="117" spans="2:47" s="1" customFormat="1" ht="81">
      <c r="B117" s="40"/>
      <c r="D117" s="182" t="s">
        <v>132</v>
      </c>
      <c r="F117" s="183" t="s">
        <v>177</v>
      </c>
      <c r="I117" s="184"/>
      <c r="L117" s="40"/>
      <c r="M117" s="185"/>
      <c r="N117" s="41"/>
      <c r="O117" s="41"/>
      <c r="P117" s="41"/>
      <c r="Q117" s="41"/>
      <c r="R117" s="41"/>
      <c r="S117" s="41"/>
      <c r="T117" s="69"/>
      <c r="AT117" s="22" t="s">
        <v>132</v>
      </c>
      <c r="AU117" s="22" t="s">
        <v>24</v>
      </c>
    </row>
    <row r="118" spans="2:51" s="11" customFormat="1" ht="13.5">
      <c r="B118" s="186"/>
      <c r="D118" s="195" t="s">
        <v>134</v>
      </c>
      <c r="E118" s="207" t="s">
        <v>5</v>
      </c>
      <c r="F118" s="208" t="s">
        <v>172</v>
      </c>
      <c r="H118" s="209">
        <v>12750</v>
      </c>
      <c r="I118" s="190"/>
      <c r="L118" s="186"/>
      <c r="M118" s="191"/>
      <c r="N118" s="192"/>
      <c r="O118" s="192"/>
      <c r="P118" s="192"/>
      <c r="Q118" s="192"/>
      <c r="R118" s="192"/>
      <c r="S118" s="192"/>
      <c r="T118" s="193"/>
      <c r="AT118" s="187" t="s">
        <v>134</v>
      </c>
      <c r="AU118" s="187" t="s">
        <v>24</v>
      </c>
      <c r="AV118" s="11" t="s">
        <v>24</v>
      </c>
      <c r="AW118" s="11" t="s">
        <v>41</v>
      </c>
      <c r="AX118" s="11" t="s">
        <v>85</v>
      </c>
      <c r="AY118" s="187" t="s">
        <v>123</v>
      </c>
    </row>
    <row r="119" spans="2:65" s="1" customFormat="1" ht="22.5" customHeight="1">
      <c r="B119" s="169"/>
      <c r="C119" s="170" t="s">
        <v>178</v>
      </c>
      <c r="D119" s="170" t="s">
        <v>125</v>
      </c>
      <c r="E119" s="171" t="s">
        <v>179</v>
      </c>
      <c r="F119" s="172" t="s">
        <v>180</v>
      </c>
      <c r="G119" s="173" t="s">
        <v>151</v>
      </c>
      <c r="H119" s="174">
        <v>2215</v>
      </c>
      <c r="I119" s="175"/>
      <c r="J119" s="176">
        <f>ROUND(I119*H119,2)</f>
        <v>0</v>
      </c>
      <c r="K119" s="172" t="s">
        <v>129</v>
      </c>
      <c r="L119" s="40"/>
      <c r="M119" s="177" t="s">
        <v>5</v>
      </c>
      <c r="N119" s="178" t="s">
        <v>48</v>
      </c>
      <c r="O119" s="41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AR119" s="22" t="s">
        <v>130</v>
      </c>
      <c r="AT119" s="22" t="s">
        <v>125</v>
      </c>
      <c r="AU119" s="22" t="s">
        <v>24</v>
      </c>
      <c r="AY119" s="22" t="s">
        <v>123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2" t="s">
        <v>85</v>
      </c>
      <c r="BK119" s="181">
        <f>ROUND(I119*H119,2)</f>
        <v>0</v>
      </c>
      <c r="BL119" s="22" t="s">
        <v>130</v>
      </c>
      <c r="BM119" s="22" t="s">
        <v>181</v>
      </c>
    </row>
    <row r="120" spans="2:65" s="1" customFormat="1" ht="22.5" customHeight="1">
      <c r="B120" s="169"/>
      <c r="C120" s="170" t="s">
        <v>182</v>
      </c>
      <c r="D120" s="170" t="s">
        <v>125</v>
      </c>
      <c r="E120" s="171" t="s">
        <v>183</v>
      </c>
      <c r="F120" s="172" t="s">
        <v>184</v>
      </c>
      <c r="G120" s="173" t="s">
        <v>151</v>
      </c>
      <c r="H120" s="174">
        <v>1480.5</v>
      </c>
      <c r="I120" s="175"/>
      <c r="J120" s="176">
        <f>ROUND(I120*H120,2)</f>
        <v>0</v>
      </c>
      <c r="K120" s="172" t="s">
        <v>129</v>
      </c>
      <c r="L120" s="40"/>
      <c r="M120" s="177" t="s">
        <v>5</v>
      </c>
      <c r="N120" s="178" t="s">
        <v>48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2" t="s">
        <v>130</v>
      </c>
      <c r="AT120" s="22" t="s">
        <v>125</v>
      </c>
      <c r="AU120" s="22" t="s">
        <v>24</v>
      </c>
      <c r="AY120" s="22" t="s">
        <v>123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2" t="s">
        <v>85</v>
      </c>
      <c r="BK120" s="181">
        <f>ROUND(I120*H120,2)</f>
        <v>0</v>
      </c>
      <c r="BL120" s="22" t="s">
        <v>130</v>
      </c>
      <c r="BM120" s="22" t="s">
        <v>185</v>
      </c>
    </row>
    <row r="121" spans="2:47" s="1" customFormat="1" ht="67.5">
      <c r="B121" s="40"/>
      <c r="D121" s="182" t="s">
        <v>132</v>
      </c>
      <c r="F121" s="183" t="s">
        <v>186</v>
      </c>
      <c r="I121" s="184"/>
      <c r="L121" s="40"/>
      <c r="M121" s="185"/>
      <c r="N121" s="41"/>
      <c r="O121" s="41"/>
      <c r="P121" s="41"/>
      <c r="Q121" s="41"/>
      <c r="R121" s="41"/>
      <c r="S121" s="41"/>
      <c r="T121" s="69"/>
      <c r="AT121" s="22" t="s">
        <v>132</v>
      </c>
      <c r="AU121" s="22" t="s">
        <v>24</v>
      </c>
    </row>
    <row r="122" spans="2:51" s="11" customFormat="1" ht="13.5">
      <c r="B122" s="186"/>
      <c r="D122" s="182" t="s">
        <v>134</v>
      </c>
      <c r="E122" s="187" t="s">
        <v>5</v>
      </c>
      <c r="F122" s="188" t="s">
        <v>187</v>
      </c>
      <c r="H122" s="189">
        <v>1480.5</v>
      </c>
      <c r="I122" s="190"/>
      <c r="L122" s="186"/>
      <c r="M122" s="191"/>
      <c r="N122" s="192"/>
      <c r="O122" s="192"/>
      <c r="P122" s="192"/>
      <c r="Q122" s="192"/>
      <c r="R122" s="192"/>
      <c r="S122" s="192"/>
      <c r="T122" s="193"/>
      <c r="AT122" s="187" t="s">
        <v>134</v>
      </c>
      <c r="AU122" s="187" t="s">
        <v>24</v>
      </c>
      <c r="AV122" s="11" t="s">
        <v>24</v>
      </c>
      <c r="AW122" s="11" t="s">
        <v>41</v>
      </c>
      <c r="AX122" s="11" t="s">
        <v>77</v>
      </c>
      <c r="AY122" s="187" t="s">
        <v>123</v>
      </c>
    </row>
    <row r="123" spans="2:51" s="12" customFormat="1" ht="13.5">
      <c r="B123" s="194"/>
      <c r="D123" s="195" t="s">
        <v>134</v>
      </c>
      <c r="E123" s="196" t="s">
        <v>5</v>
      </c>
      <c r="F123" s="197" t="s">
        <v>136</v>
      </c>
      <c r="H123" s="198">
        <v>1480.5</v>
      </c>
      <c r="I123" s="199"/>
      <c r="L123" s="194"/>
      <c r="M123" s="200"/>
      <c r="N123" s="201"/>
      <c r="O123" s="201"/>
      <c r="P123" s="201"/>
      <c r="Q123" s="201"/>
      <c r="R123" s="201"/>
      <c r="S123" s="201"/>
      <c r="T123" s="202"/>
      <c r="AT123" s="203" t="s">
        <v>134</v>
      </c>
      <c r="AU123" s="203" t="s">
        <v>24</v>
      </c>
      <c r="AV123" s="12" t="s">
        <v>130</v>
      </c>
      <c r="AW123" s="12" t="s">
        <v>41</v>
      </c>
      <c r="AX123" s="12" t="s">
        <v>85</v>
      </c>
      <c r="AY123" s="203" t="s">
        <v>123</v>
      </c>
    </row>
    <row r="124" spans="2:65" s="1" customFormat="1" ht="22.5" customHeight="1">
      <c r="B124" s="169"/>
      <c r="C124" s="170" t="s">
        <v>188</v>
      </c>
      <c r="D124" s="170" t="s">
        <v>125</v>
      </c>
      <c r="E124" s="171" t="s">
        <v>189</v>
      </c>
      <c r="F124" s="172" t="s">
        <v>190</v>
      </c>
      <c r="G124" s="173" t="s">
        <v>151</v>
      </c>
      <c r="H124" s="174">
        <v>1551</v>
      </c>
      <c r="I124" s="175"/>
      <c r="J124" s="176">
        <f>ROUND(I124*H124,2)</f>
        <v>0</v>
      </c>
      <c r="K124" s="172" t="s">
        <v>129</v>
      </c>
      <c r="L124" s="40"/>
      <c r="M124" s="177" t="s">
        <v>5</v>
      </c>
      <c r="N124" s="178" t="s">
        <v>48</v>
      </c>
      <c r="O124" s="41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22" t="s">
        <v>130</v>
      </c>
      <c r="AT124" s="22" t="s">
        <v>125</v>
      </c>
      <c r="AU124" s="22" t="s">
        <v>24</v>
      </c>
      <c r="AY124" s="22" t="s">
        <v>123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2" t="s">
        <v>85</v>
      </c>
      <c r="BK124" s="181">
        <f>ROUND(I124*H124,2)</f>
        <v>0</v>
      </c>
      <c r="BL124" s="22" t="s">
        <v>130</v>
      </c>
      <c r="BM124" s="22" t="s">
        <v>191</v>
      </c>
    </row>
    <row r="125" spans="2:47" s="1" customFormat="1" ht="67.5">
      <c r="B125" s="40"/>
      <c r="D125" s="182" t="s">
        <v>132</v>
      </c>
      <c r="F125" s="183" t="s">
        <v>186</v>
      </c>
      <c r="I125" s="184"/>
      <c r="L125" s="40"/>
      <c r="M125" s="185"/>
      <c r="N125" s="41"/>
      <c r="O125" s="41"/>
      <c r="P125" s="41"/>
      <c r="Q125" s="41"/>
      <c r="R125" s="41"/>
      <c r="S125" s="41"/>
      <c r="T125" s="69"/>
      <c r="AT125" s="22" t="s">
        <v>132</v>
      </c>
      <c r="AU125" s="22" t="s">
        <v>24</v>
      </c>
    </row>
    <row r="126" spans="2:51" s="11" customFormat="1" ht="13.5">
      <c r="B126" s="186"/>
      <c r="D126" s="182" t="s">
        <v>134</v>
      </c>
      <c r="E126" s="187" t="s">
        <v>5</v>
      </c>
      <c r="F126" s="188" t="s">
        <v>192</v>
      </c>
      <c r="H126" s="189">
        <v>1551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134</v>
      </c>
      <c r="AU126" s="187" t="s">
        <v>24</v>
      </c>
      <c r="AV126" s="11" t="s">
        <v>24</v>
      </c>
      <c r="AW126" s="11" t="s">
        <v>41</v>
      </c>
      <c r="AX126" s="11" t="s">
        <v>77</v>
      </c>
      <c r="AY126" s="187" t="s">
        <v>123</v>
      </c>
    </row>
    <row r="127" spans="2:51" s="12" customFormat="1" ht="13.5">
      <c r="B127" s="194"/>
      <c r="D127" s="195" t="s">
        <v>134</v>
      </c>
      <c r="E127" s="196" t="s">
        <v>5</v>
      </c>
      <c r="F127" s="197" t="s">
        <v>136</v>
      </c>
      <c r="H127" s="198">
        <v>1551</v>
      </c>
      <c r="I127" s="199"/>
      <c r="L127" s="194"/>
      <c r="M127" s="200"/>
      <c r="N127" s="201"/>
      <c r="O127" s="201"/>
      <c r="P127" s="201"/>
      <c r="Q127" s="201"/>
      <c r="R127" s="201"/>
      <c r="S127" s="201"/>
      <c r="T127" s="202"/>
      <c r="AT127" s="203" t="s">
        <v>134</v>
      </c>
      <c r="AU127" s="203" t="s">
        <v>24</v>
      </c>
      <c r="AV127" s="12" t="s">
        <v>130</v>
      </c>
      <c r="AW127" s="12" t="s">
        <v>41</v>
      </c>
      <c r="AX127" s="12" t="s">
        <v>85</v>
      </c>
      <c r="AY127" s="203" t="s">
        <v>123</v>
      </c>
    </row>
    <row r="128" spans="2:65" s="1" customFormat="1" ht="22.5" customHeight="1">
      <c r="B128" s="169"/>
      <c r="C128" s="170" t="s">
        <v>193</v>
      </c>
      <c r="D128" s="170" t="s">
        <v>125</v>
      </c>
      <c r="E128" s="171" t="s">
        <v>194</v>
      </c>
      <c r="F128" s="172" t="s">
        <v>195</v>
      </c>
      <c r="G128" s="173" t="s">
        <v>151</v>
      </c>
      <c r="H128" s="174">
        <v>725</v>
      </c>
      <c r="I128" s="175"/>
      <c r="J128" s="176">
        <f>ROUND(I128*H128,2)</f>
        <v>0</v>
      </c>
      <c r="K128" s="172" t="s">
        <v>129</v>
      </c>
      <c r="L128" s="40"/>
      <c r="M128" s="177" t="s">
        <v>5</v>
      </c>
      <c r="N128" s="178" t="s">
        <v>48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2" t="s">
        <v>130</v>
      </c>
      <c r="AT128" s="22" t="s">
        <v>125</v>
      </c>
      <c r="AU128" s="22" t="s">
        <v>24</v>
      </c>
      <c r="AY128" s="22" t="s">
        <v>123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2" t="s">
        <v>85</v>
      </c>
      <c r="BK128" s="181">
        <f>ROUND(I128*H128,2)</f>
        <v>0</v>
      </c>
      <c r="BL128" s="22" t="s">
        <v>130</v>
      </c>
      <c r="BM128" s="22" t="s">
        <v>196</v>
      </c>
    </row>
    <row r="129" spans="2:47" s="1" customFormat="1" ht="121.5">
      <c r="B129" s="40"/>
      <c r="D129" s="182" t="s">
        <v>132</v>
      </c>
      <c r="F129" s="183" t="s">
        <v>197</v>
      </c>
      <c r="I129" s="184"/>
      <c r="L129" s="40"/>
      <c r="M129" s="185"/>
      <c r="N129" s="41"/>
      <c r="O129" s="41"/>
      <c r="P129" s="41"/>
      <c r="Q129" s="41"/>
      <c r="R129" s="41"/>
      <c r="S129" s="41"/>
      <c r="T129" s="69"/>
      <c r="AT129" s="22" t="s">
        <v>132</v>
      </c>
      <c r="AU129" s="22" t="s">
        <v>24</v>
      </c>
    </row>
    <row r="130" spans="2:51" s="11" customFormat="1" ht="13.5">
      <c r="B130" s="186"/>
      <c r="D130" s="182" t="s">
        <v>134</v>
      </c>
      <c r="E130" s="187" t="s">
        <v>5</v>
      </c>
      <c r="F130" s="188" t="s">
        <v>198</v>
      </c>
      <c r="H130" s="189">
        <v>725</v>
      </c>
      <c r="I130" s="190"/>
      <c r="L130" s="186"/>
      <c r="M130" s="191"/>
      <c r="N130" s="192"/>
      <c r="O130" s="192"/>
      <c r="P130" s="192"/>
      <c r="Q130" s="192"/>
      <c r="R130" s="192"/>
      <c r="S130" s="192"/>
      <c r="T130" s="193"/>
      <c r="AT130" s="187" t="s">
        <v>134</v>
      </c>
      <c r="AU130" s="187" t="s">
        <v>24</v>
      </c>
      <c r="AV130" s="11" t="s">
        <v>24</v>
      </c>
      <c r="AW130" s="11" t="s">
        <v>41</v>
      </c>
      <c r="AX130" s="11" t="s">
        <v>77</v>
      </c>
      <c r="AY130" s="187" t="s">
        <v>123</v>
      </c>
    </row>
    <row r="131" spans="2:51" s="12" customFormat="1" ht="13.5">
      <c r="B131" s="194"/>
      <c r="D131" s="195" t="s">
        <v>134</v>
      </c>
      <c r="E131" s="196" t="s">
        <v>5</v>
      </c>
      <c r="F131" s="197" t="s">
        <v>136</v>
      </c>
      <c r="H131" s="198">
        <v>725</v>
      </c>
      <c r="I131" s="199"/>
      <c r="L131" s="194"/>
      <c r="M131" s="200"/>
      <c r="N131" s="201"/>
      <c r="O131" s="201"/>
      <c r="P131" s="201"/>
      <c r="Q131" s="201"/>
      <c r="R131" s="201"/>
      <c r="S131" s="201"/>
      <c r="T131" s="202"/>
      <c r="AT131" s="203" t="s">
        <v>134</v>
      </c>
      <c r="AU131" s="203" t="s">
        <v>24</v>
      </c>
      <c r="AV131" s="12" t="s">
        <v>130</v>
      </c>
      <c r="AW131" s="12" t="s">
        <v>41</v>
      </c>
      <c r="AX131" s="12" t="s">
        <v>85</v>
      </c>
      <c r="AY131" s="203" t="s">
        <v>123</v>
      </c>
    </row>
    <row r="132" spans="2:65" s="1" customFormat="1" ht="22.5" customHeight="1">
      <c r="B132" s="169"/>
      <c r="C132" s="170" t="s">
        <v>199</v>
      </c>
      <c r="D132" s="170" t="s">
        <v>125</v>
      </c>
      <c r="E132" s="171" t="s">
        <v>200</v>
      </c>
      <c r="F132" s="172" t="s">
        <v>201</v>
      </c>
      <c r="G132" s="173" t="s">
        <v>151</v>
      </c>
      <c r="H132" s="174">
        <v>1450</v>
      </c>
      <c r="I132" s="175"/>
      <c r="J132" s="176">
        <f>ROUND(I132*H132,2)</f>
        <v>0</v>
      </c>
      <c r="K132" s="172" t="s">
        <v>129</v>
      </c>
      <c r="L132" s="40"/>
      <c r="M132" s="177" t="s">
        <v>5</v>
      </c>
      <c r="N132" s="178" t="s">
        <v>48</v>
      </c>
      <c r="O132" s="41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AR132" s="22" t="s">
        <v>130</v>
      </c>
      <c r="AT132" s="22" t="s">
        <v>125</v>
      </c>
      <c r="AU132" s="22" t="s">
        <v>24</v>
      </c>
      <c r="AY132" s="22" t="s">
        <v>123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2" t="s">
        <v>85</v>
      </c>
      <c r="BK132" s="181">
        <f>ROUND(I132*H132,2)</f>
        <v>0</v>
      </c>
      <c r="BL132" s="22" t="s">
        <v>130</v>
      </c>
      <c r="BM132" s="22" t="s">
        <v>202</v>
      </c>
    </row>
    <row r="133" spans="2:47" s="1" customFormat="1" ht="67.5">
      <c r="B133" s="40"/>
      <c r="D133" s="182" t="s">
        <v>132</v>
      </c>
      <c r="F133" s="183" t="s">
        <v>203</v>
      </c>
      <c r="I133" s="184"/>
      <c r="L133" s="40"/>
      <c r="M133" s="185"/>
      <c r="N133" s="41"/>
      <c r="O133" s="41"/>
      <c r="P133" s="41"/>
      <c r="Q133" s="41"/>
      <c r="R133" s="41"/>
      <c r="S133" s="41"/>
      <c r="T133" s="69"/>
      <c r="AT133" s="22" t="s">
        <v>132</v>
      </c>
      <c r="AU133" s="22" t="s">
        <v>24</v>
      </c>
    </row>
    <row r="134" spans="2:63" s="10" customFormat="1" ht="29.85" customHeight="1">
      <c r="B134" s="155"/>
      <c r="D134" s="166" t="s">
        <v>76</v>
      </c>
      <c r="E134" s="167" t="s">
        <v>82</v>
      </c>
      <c r="F134" s="167" t="s">
        <v>204</v>
      </c>
      <c r="I134" s="158"/>
      <c r="J134" s="168">
        <f>BK134</f>
        <v>0</v>
      </c>
      <c r="L134" s="155"/>
      <c r="M134" s="160"/>
      <c r="N134" s="161"/>
      <c r="O134" s="161"/>
      <c r="P134" s="162">
        <f>SUM(P135:P137)</f>
        <v>0</v>
      </c>
      <c r="Q134" s="161"/>
      <c r="R134" s="162">
        <f>SUM(R135:R137)</f>
        <v>0</v>
      </c>
      <c r="S134" s="161"/>
      <c r="T134" s="163">
        <f>SUM(T135:T137)</f>
        <v>0</v>
      </c>
      <c r="AR134" s="156" t="s">
        <v>85</v>
      </c>
      <c r="AT134" s="164" t="s">
        <v>76</v>
      </c>
      <c r="AU134" s="164" t="s">
        <v>85</v>
      </c>
      <c r="AY134" s="156" t="s">
        <v>123</v>
      </c>
      <c r="BK134" s="165">
        <f>SUM(BK135:BK137)</f>
        <v>0</v>
      </c>
    </row>
    <row r="135" spans="2:65" s="1" customFormat="1" ht="22.5" customHeight="1">
      <c r="B135" s="169"/>
      <c r="C135" s="170" t="s">
        <v>205</v>
      </c>
      <c r="D135" s="170" t="s">
        <v>125</v>
      </c>
      <c r="E135" s="171" t="s">
        <v>206</v>
      </c>
      <c r="F135" s="172" t="s">
        <v>207</v>
      </c>
      <c r="G135" s="173" t="s">
        <v>151</v>
      </c>
      <c r="H135" s="174">
        <v>20</v>
      </c>
      <c r="I135" s="175"/>
      <c r="J135" s="176">
        <f>ROUND(I135*H135,2)</f>
        <v>0</v>
      </c>
      <c r="K135" s="172" t="s">
        <v>129</v>
      </c>
      <c r="L135" s="40"/>
      <c r="M135" s="177" t="s">
        <v>5</v>
      </c>
      <c r="N135" s="178" t="s">
        <v>48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2" t="s">
        <v>130</v>
      </c>
      <c r="AT135" s="22" t="s">
        <v>125</v>
      </c>
      <c r="AU135" s="22" t="s">
        <v>24</v>
      </c>
      <c r="AY135" s="22" t="s">
        <v>123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2" t="s">
        <v>85</v>
      </c>
      <c r="BK135" s="181">
        <f>ROUND(I135*H135,2)</f>
        <v>0</v>
      </c>
      <c r="BL135" s="22" t="s">
        <v>130</v>
      </c>
      <c r="BM135" s="22" t="s">
        <v>208</v>
      </c>
    </row>
    <row r="136" spans="2:47" s="1" customFormat="1" ht="94.5">
      <c r="B136" s="40"/>
      <c r="D136" s="182" t="s">
        <v>132</v>
      </c>
      <c r="F136" s="183" t="s">
        <v>209</v>
      </c>
      <c r="I136" s="184"/>
      <c r="L136" s="40"/>
      <c r="M136" s="185"/>
      <c r="N136" s="41"/>
      <c r="O136" s="41"/>
      <c r="P136" s="41"/>
      <c r="Q136" s="41"/>
      <c r="R136" s="41"/>
      <c r="S136" s="41"/>
      <c r="T136" s="69"/>
      <c r="AT136" s="22" t="s">
        <v>132</v>
      </c>
      <c r="AU136" s="22" t="s">
        <v>24</v>
      </c>
    </row>
    <row r="137" spans="2:51" s="11" customFormat="1" ht="13.5">
      <c r="B137" s="186"/>
      <c r="D137" s="182" t="s">
        <v>134</v>
      </c>
      <c r="E137" s="187" t="s">
        <v>5</v>
      </c>
      <c r="F137" s="188" t="s">
        <v>210</v>
      </c>
      <c r="H137" s="189">
        <v>20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134</v>
      </c>
      <c r="AU137" s="187" t="s">
        <v>24</v>
      </c>
      <c r="AV137" s="11" t="s">
        <v>24</v>
      </c>
      <c r="AW137" s="11" t="s">
        <v>41</v>
      </c>
      <c r="AX137" s="11" t="s">
        <v>85</v>
      </c>
      <c r="AY137" s="187" t="s">
        <v>123</v>
      </c>
    </row>
    <row r="138" spans="2:63" s="10" customFormat="1" ht="29.85" customHeight="1">
      <c r="B138" s="155"/>
      <c r="D138" s="166" t="s">
        <v>76</v>
      </c>
      <c r="E138" s="167" t="s">
        <v>173</v>
      </c>
      <c r="F138" s="167" t="s">
        <v>211</v>
      </c>
      <c r="I138" s="158"/>
      <c r="J138" s="168">
        <f>BK138</f>
        <v>0</v>
      </c>
      <c r="L138" s="155"/>
      <c r="M138" s="160"/>
      <c r="N138" s="161"/>
      <c r="O138" s="161"/>
      <c r="P138" s="162">
        <f>SUM(P139:P140)</f>
        <v>0</v>
      </c>
      <c r="Q138" s="161"/>
      <c r="R138" s="162">
        <f>SUM(R139:R140)</f>
        <v>0</v>
      </c>
      <c r="S138" s="161"/>
      <c r="T138" s="163">
        <f>SUM(T139:T140)</f>
        <v>0</v>
      </c>
      <c r="AR138" s="156" t="s">
        <v>85</v>
      </c>
      <c r="AT138" s="164" t="s">
        <v>76</v>
      </c>
      <c r="AU138" s="164" t="s">
        <v>85</v>
      </c>
      <c r="AY138" s="156" t="s">
        <v>123</v>
      </c>
      <c r="BK138" s="165">
        <f>SUM(BK139:BK140)</f>
        <v>0</v>
      </c>
    </row>
    <row r="139" spans="2:65" s="1" customFormat="1" ht="22.5" customHeight="1">
      <c r="B139" s="169"/>
      <c r="C139" s="170" t="s">
        <v>11</v>
      </c>
      <c r="D139" s="170" t="s">
        <v>125</v>
      </c>
      <c r="E139" s="171" t="s">
        <v>212</v>
      </c>
      <c r="F139" s="172" t="s">
        <v>213</v>
      </c>
      <c r="G139" s="173" t="s">
        <v>214</v>
      </c>
      <c r="H139" s="174">
        <v>1</v>
      </c>
      <c r="I139" s="175"/>
      <c r="J139" s="176">
        <f>ROUND(I139*H139,2)</f>
        <v>0</v>
      </c>
      <c r="K139" s="172" t="s">
        <v>129</v>
      </c>
      <c r="L139" s="40"/>
      <c r="M139" s="177" t="s">
        <v>5</v>
      </c>
      <c r="N139" s="178" t="s">
        <v>48</v>
      </c>
      <c r="O139" s="41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AR139" s="22" t="s">
        <v>130</v>
      </c>
      <c r="AT139" s="22" t="s">
        <v>125</v>
      </c>
      <c r="AU139" s="22" t="s">
        <v>24</v>
      </c>
      <c r="AY139" s="22" t="s">
        <v>123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2" t="s">
        <v>85</v>
      </c>
      <c r="BK139" s="181">
        <f>ROUND(I139*H139,2)</f>
        <v>0</v>
      </c>
      <c r="BL139" s="22" t="s">
        <v>130</v>
      </c>
      <c r="BM139" s="22" t="s">
        <v>215</v>
      </c>
    </row>
    <row r="140" spans="2:47" s="1" customFormat="1" ht="270">
      <c r="B140" s="40"/>
      <c r="D140" s="182" t="s">
        <v>132</v>
      </c>
      <c r="F140" s="183" t="s">
        <v>216</v>
      </c>
      <c r="I140" s="184"/>
      <c r="L140" s="40"/>
      <c r="M140" s="185"/>
      <c r="N140" s="41"/>
      <c r="O140" s="41"/>
      <c r="P140" s="41"/>
      <c r="Q140" s="41"/>
      <c r="R140" s="41"/>
      <c r="S140" s="41"/>
      <c r="T140" s="69"/>
      <c r="AT140" s="22" t="s">
        <v>132</v>
      </c>
      <c r="AU140" s="22" t="s">
        <v>24</v>
      </c>
    </row>
    <row r="141" spans="2:63" s="10" customFormat="1" ht="29.85" customHeight="1">
      <c r="B141" s="155"/>
      <c r="D141" s="166" t="s">
        <v>76</v>
      </c>
      <c r="E141" s="167" t="s">
        <v>178</v>
      </c>
      <c r="F141" s="167" t="s">
        <v>217</v>
      </c>
      <c r="I141" s="158"/>
      <c r="J141" s="168">
        <f>BK141</f>
        <v>0</v>
      </c>
      <c r="L141" s="155"/>
      <c r="M141" s="160"/>
      <c r="N141" s="161"/>
      <c r="O141" s="161"/>
      <c r="P141" s="162">
        <f>SUM(P142:P169)</f>
        <v>0</v>
      </c>
      <c r="Q141" s="161"/>
      <c r="R141" s="162">
        <f>SUM(R142:R169)</f>
        <v>0</v>
      </c>
      <c r="S141" s="161"/>
      <c r="T141" s="163">
        <f>SUM(T142:T169)</f>
        <v>0</v>
      </c>
      <c r="AR141" s="156" t="s">
        <v>85</v>
      </c>
      <c r="AT141" s="164" t="s">
        <v>76</v>
      </c>
      <c r="AU141" s="164" t="s">
        <v>85</v>
      </c>
      <c r="AY141" s="156" t="s">
        <v>123</v>
      </c>
      <c r="BK141" s="165">
        <f>SUM(BK142:BK169)</f>
        <v>0</v>
      </c>
    </row>
    <row r="142" spans="2:65" s="1" customFormat="1" ht="22.5" customHeight="1">
      <c r="B142" s="169"/>
      <c r="C142" s="170" t="s">
        <v>218</v>
      </c>
      <c r="D142" s="170" t="s">
        <v>125</v>
      </c>
      <c r="E142" s="171" t="s">
        <v>219</v>
      </c>
      <c r="F142" s="172" t="s">
        <v>220</v>
      </c>
      <c r="G142" s="173" t="s">
        <v>221</v>
      </c>
      <c r="H142" s="174">
        <v>24</v>
      </c>
      <c r="I142" s="175"/>
      <c r="J142" s="176">
        <f>ROUND(I142*H142,2)</f>
        <v>0</v>
      </c>
      <c r="K142" s="172" t="s">
        <v>129</v>
      </c>
      <c r="L142" s="40"/>
      <c r="M142" s="177" t="s">
        <v>5</v>
      </c>
      <c r="N142" s="178" t="s">
        <v>48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22" t="s">
        <v>130</v>
      </c>
      <c r="AT142" s="22" t="s">
        <v>125</v>
      </c>
      <c r="AU142" s="22" t="s">
        <v>24</v>
      </c>
      <c r="AY142" s="22" t="s">
        <v>123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2" t="s">
        <v>85</v>
      </c>
      <c r="BK142" s="181">
        <f>ROUND(I142*H142,2)</f>
        <v>0</v>
      </c>
      <c r="BL142" s="22" t="s">
        <v>130</v>
      </c>
      <c r="BM142" s="22" t="s">
        <v>222</v>
      </c>
    </row>
    <row r="143" spans="2:47" s="1" customFormat="1" ht="148.5">
      <c r="B143" s="40"/>
      <c r="D143" s="195" t="s">
        <v>132</v>
      </c>
      <c r="F143" s="210" t="s">
        <v>223</v>
      </c>
      <c r="I143" s="184"/>
      <c r="L143" s="40"/>
      <c r="M143" s="185"/>
      <c r="N143" s="41"/>
      <c r="O143" s="41"/>
      <c r="P143" s="41"/>
      <c r="Q143" s="41"/>
      <c r="R143" s="41"/>
      <c r="S143" s="41"/>
      <c r="T143" s="69"/>
      <c r="AT143" s="22" t="s">
        <v>132</v>
      </c>
      <c r="AU143" s="22" t="s">
        <v>24</v>
      </c>
    </row>
    <row r="144" spans="2:65" s="1" customFormat="1" ht="22.5" customHeight="1">
      <c r="B144" s="169"/>
      <c r="C144" s="170" t="s">
        <v>224</v>
      </c>
      <c r="D144" s="170" t="s">
        <v>125</v>
      </c>
      <c r="E144" s="171" t="s">
        <v>225</v>
      </c>
      <c r="F144" s="172" t="s">
        <v>226</v>
      </c>
      <c r="G144" s="173" t="s">
        <v>214</v>
      </c>
      <c r="H144" s="174">
        <v>110</v>
      </c>
      <c r="I144" s="175"/>
      <c r="J144" s="176">
        <f>ROUND(I144*H144,2)</f>
        <v>0</v>
      </c>
      <c r="K144" s="172" t="s">
        <v>129</v>
      </c>
      <c r="L144" s="40"/>
      <c r="M144" s="177" t="s">
        <v>5</v>
      </c>
      <c r="N144" s="178" t="s">
        <v>48</v>
      </c>
      <c r="O144" s="41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AR144" s="22" t="s">
        <v>130</v>
      </c>
      <c r="AT144" s="22" t="s">
        <v>125</v>
      </c>
      <c r="AU144" s="22" t="s">
        <v>24</v>
      </c>
      <c r="AY144" s="22" t="s">
        <v>123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2" t="s">
        <v>85</v>
      </c>
      <c r="BK144" s="181">
        <f>ROUND(I144*H144,2)</f>
        <v>0</v>
      </c>
      <c r="BL144" s="22" t="s">
        <v>130</v>
      </c>
      <c r="BM144" s="22" t="s">
        <v>227</v>
      </c>
    </row>
    <row r="145" spans="2:47" s="1" customFormat="1" ht="67.5">
      <c r="B145" s="40"/>
      <c r="D145" s="182" t="s">
        <v>132</v>
      </c>
      <c r="F145" s="183" t="s">
        <v>228</v>
      </c>
      <c r="I145" s="184"/>
      <c r="L145" s="40"/>
      <c r="M145" s="185"/>
      <c r="N145" s="41"/>
      <c r="O145" s="41"/>
      <c r="P145" s="41"/>
      <c r="Q145" s="41"/>
      <c r="R145" s="41"/>
      <c r="S145" s="41"/>
      <c r="T145" s="69"/>
      <c r="AT145" s="22" t="s">
        <v>132</v>
      </c>
      <c r="AU145" s="22" t="s">
        <v>24</v>
      </c>
    </row>
    <row r="146" spans="2:51" s="11" customFormat="1" ht="13.5">
      <c r="B146" s="186"/>
      <c r="D146" s="182" t="s">
        <v>134</v>
      </c>
      <c r="E146" s="187" t="s">
        <v>5</v>
      </c>
      <c r="F146" s="188" t="s">
        <v>229</v>
      </c>
      <c r="H146" s="189">
        <v>100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134</v>
      </c>
      <c r="AU146" s="187" t="s">
        <v>24</v>
      </c>
      <c r="AV146" s="11" t="s">
        <v>24</v>
      </c>
      <c r="AW146" s="11" t="s">
        <v>41</v>
      </c>
      <c r="AX146" s="11" t="s">
        <v>77</v>
      </c>
      <c r="AY146" s="187" t="s">
        <v>123</v>
      </c>
    </row>
    <row r="147" spans="2:51" s="11" customFormat="1" ht="13.5">
      <c r="B147" s="186"/>
      <c r="D147" s="182" t="s">
        <v>134</v>
      </c>
      <c r="E147" s="187" t="s">
        <v>5</v>
      </c>
      <c r="F147" s="188" t="s">
        <v>230</v>
      </c>
      <c r="H147" s="189">
        <v>10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134</v>
      </c>
      <c r="AU147" s="187" t="s">
        <v>24</v>
      </c>
      <c r="AV147" s="11" t="s">
        <v>24</v>
      </c>
      <c r="AW147" s="11" t="s">
        <v>41</v>
      </c>
      <c r="AX147" s="11" t="s">
        <v>77</v>
      </c>
      <c r="AY147" s="187" t="s">
        <v>123</v>
      </c>
    </row>
    <row r="148" spans="2:51" s="12" customFormat="1" ht="13.5">
      <c r="B148" s="194"/>
      <c r="D148" s="195" t="s">
        <v>134</v>
      </c>
      <c r="E148" s="196" t="s">
        <v>5</v>
      </c>
      <c r="F148" s="197" t="s">
        <v>136</v>
      </c>
      <c r="H148" s="198">
        <v>110</v>
      </c>
      <c r="I148" s="199"/>
      <c r="L148" s="194"/>
      <c r="M148" s="200"/>
      <c r="N148" s="201"/>
      <c r="O148" s="201"/>
      <c r="P148" s="201"/>
      <c r="Q148" s="201"/>
      <c r="R148" s="201"/>
      <c r="S148" s="201"/>
      <c r="T148" s="202"/>
      <c r="AT148" s="203" t="s">
        <v>134</v>
      </c>
      <c r="AU148" s="203" t="s">
        <v>24</v>
      </c>
      <c r="AV148" s="12" t="s">
        <v>130</v>
      </c>
      <c r="AW148" s="12" t="s">
        <v>41</v>
      </c>
      <c r="AX148" s="12" t="s">
        <v>85</v>
      </c>
      <c r="AY148" s="203" t="s">
        <v>123</v>
      </c>
    </row>
    <row r="149" spans="2:65" s="1" customFormat="1" ht="22.5" customHeight="1">
      <c r="B149" s="169"/>
      <c r="C149" s="170" t="s">
        <v>231</v>
      </c>
      <c r="D149" s="170" t="s">
        <v>125</v>
      </c>
      <c r="E149" s="171" t="s">
        <v>232</v>
      </c>
      <c r="F149" s="172" t="s">
        <v>233</v>
      </c>
      <c r="G149" s="173" t="s">
        <v>214</v>
      </c>
      <c r="H149" s="174">
        <v>1</v>
      </c>
      <c r="I149" s="175"/>
      <c r="J149" s="176">
        <f>ROUND(I149*H149,2)</f>
        <v>0</v>
      </c>
      <c r="K149" s="172" t="s">
        <v>129</v>
      </c>
      <c r="L149" s="40"/>
      <c r="M149" s="177" t="s">
        <v>5</v>
      </c>
      <c r="N149" s="178" t="s">
        <v>48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22" t="s">
        <v>130</v>
      </c>
      <c r="AT149" s="22" t="s">
        <v>125</v>
      </c>
      <c r="AU149" s="22" t="s">
        <v>24</v>
      </c>
      <c r="AY149" s="22" t="s">
        <v>123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2" t="s">
        <v>85</v>
      </c>
      <c r="BK149" s="181">
        <f>ROUND(I149*H149,2)</f>
        <v>0</v>
      </c>
      <c r="BL149" s="22" t="s">
        <v>130</v>
      </c>
      <c r="BM149" s="22" t="s">
        <v>234</v>
      </c>
    </row>
    <row r="150" spans="2:47" s="1" customFormat="1" ht="40.5">
      <c r="B150" s="40"/>
      <c r="D150" s="195" t="s">
        <v>132</v>
      </c>
      <c r="F150" s="210" t="s">
        <v>235</v>
      </c>
      <c r="I150" s="184"/>
      <c r="L150" s="40"/>
      <c r="M150" s="185"/>
      <c r="N150" s="41"/>
      <c r="O150" s="41"/>
      <c r="P150" s="41"/>
      <c r="Q150" s="41"/>
      <c r="R150" s="41"/>
      <c r="S150" s="41"/>
      <c r="T150" s="69"/>
      <c r="AT150" s="22" t="s">
        <v>132</v>
      </c>
      <c r="AU150" s="22" t="s">
        <v>24</v>
      </c>
    </row>
    <row r="151" spans="2:65" s="1" customFormat="1" ht="22.5" customHeight="1">
      <c r="B151" s="169"/>
      <c r="C151" s="170" t="s">
        <v>236</v>
      </c>
      <c r="D151" s="170" t="s">
        <v>125</v>
      </c>
      <c r="E151" s="171" t="s">
        <v>237</v>
      </c>
      <c r="F151" s="172" t="s">
        <v>238</v>
      </c>
      <c r="G151" s="173" t="s">
        <v>151</v>
      </c>
      <c r="H151" s="174">
        <v>5300</v>
      </c>
      <c r="I151" s="175"/>
      <c r="J151" s="176">
        <f>ROUND(I151*H151,2)</f>
        <v>0</v>
      </c>
      <c r="K151" s="172" t="s">
        <v>129</v>
      </c>
      <c r="L151" s="40"/>
      <c r="M151" s="177" t="s">
        <v>5</v>
      </c>
      <c r="N151" s="178" t="s">
        <v>48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2" t="s">
        <v>130</v>
      </c>
      <c r="AT151" s="22" t="s">
        <v>125</v>
      </c>
      <c r="AU151" s="22" t="s">
        <v>24</v>
      </c>
      <c r="AY151" s="22" t="s">
        <v>123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2" t="s">
        <v>85</v>
      </c>
      <c r="BK151" s="181">
        <f>ROUND(I151*H151,2)</f>
        <v>0</v>
      </c>
      <c r="BL151" s="22" t="s">
        <v>130</v>
      </c>
      <c r="BM151" s="22" t="s">
        <v>239</v>
      </c>
    </row>
    <row r="152" spans="2:47" s="1" customFormat="1" ht="54">
      <c r="B152" s="40"/>
      <c r="D152" s="182" t="s">
        <v>132</v>
      </c>
      <c r="F152" s="183" t="s">
        <v>240</v>
      </c>
      <c r="I152" s="184"/>
      <c r="L152" s="40"/>
      <c r="M152" s="185"/>
      <c r="N152" s="41"/>
      <c r="O152" s="41"/>
      <c r="P152" s="41"/>
      <c r="Q152" s="41"/>
      <c r="R152" s="41"/>
      <c r="S152" s="41"/>
      <c r="T152" s="69"/>
      <c r="AT152" s="22" t="s">
        <v>132</v>
      </c>
      <c r="AU152" s="22" t="s">
        <v>24</v>
      </c>
    </row>
    <row r="153" spans="2:51" s="11" customFormat="1" ht="13.5">
      <c r="B153" s="186"/>
      <c r="D153" s="182" t="s">
        <v>134</v>
      </c>
      <c r="E153" s="187" t="s">
        <v>5</v>
      </c>
      <c r="F153" s="188" t="s">
        <v>241</v>
      </c>
      <c r="H153" s="189">
        <v>5300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134</v>
      </c>
      <c r="AU153" s="187" t="s">
        <v>24</v>
      </c>
      <c r="AV153" s="11" t="s">
        <v>24</v>
      </c>
      <c r="AW153" s="11" t="s">
        <v>41</v>
      </c>
      <c r="AX153" s="11" t="s">
        <v>77</v>
      </c>
      <c r="AY153" s="187" t="s">
        <v>123</v>
      </c>
    </row>
    <row r="154" spans="2:51" s="12" customFormat="1" ht="13.5">
      <c r="B154" s="194"/>
      <c r="D154" s="195" t="s">
        <v>134</v>
      </c>
      <c r="E154" s="196" t="s">
        <v>5</v>
      </c>
      <c r="F154" s="197" t="s">
        <v>136</v>
      </c>
      <c r="H154" s="198">
        <v>5300</v>
      </c>
      <c r="I154" s="199"/>
      <c r="L154" s="194"/>
      <c r="M154" s="200"/>
      <c r="N154" s="201"/>
      <c r="O154" s="201"/>
      <c r="P154" s="201"/>
      <c r="Q154" s="201"/>
      <c r="R154" s="201"/>
      <c r="S154" s="201"/>
      <c r="T154" s="202"/>
      <c r="AT154" s="203" t="s">
        <v>134</v>
      </c>
      <c r="AU154" s="203" t="s">
        <v>24</v>
      </c>
      <c r="AV154" s="12" t="s">
        <v>130</v>
      </c>
      <c r="AW154" s="12" t="s">
        <v>41</v>
      </c>
      <c r="AX154" s="12" t="s">
        <v>85</v>
      </c>
      <c r="AY154" s="203" t="s">
        <v>123</v>
      </c>
    </row>
    <row r="155" spans="2:65" s="1" customFormat="1" ht="22.5" customHeight="1">
      <c r="B155" s="169"/>
      <c r="C155" s="170" t="s">
        <v>210</v>
      </c>
      <c r="D155" s="170" t="s">
        <v>125</v>
      </c>
      <c r="E155" s="171" t="s">
        <v>242</v>
      </c>
      <c r="F155" s="172" t="s">
        <v>243</v>
      </c>
      <c r="G155" s="173" t="s">
        <v>214</v>
      </c>
      <c r="H155" s="174">
        <v>1</v>
      </c>
      <c r="I155" s="175"/>
      <c r="J155" s="176">
        <f>ROUND(I155*H155,2)</f>
        <v>0</v>
      </c>
      <c r="K155" s="172" t="s">
        <v>129</v>
      </c>
      <c r="L155" s="40"/>
      <c r="M155" s="177" t="s">
        <v>5</v>
      </c>
      <c r="N155" s="178" t="s">
        <v>48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2" t="s">
        <v>130</v>
      </c>
      <c r="AT155" s="22" t="s">
        <v>125</v>
      </c>
      <c r="AU155" s="22" t="s">
        <v>24</v>
      </c>
      <c r="AY155" s="22" t="s">
        <v>123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2" t="s">
        <v>85</v>
      </c>
      <c r="BK155" s="181">
        <f>ROUND(I155*H155,2)</f>
        <v>0</v>
      </c>
      <c r="BL155" s="22" t="s">
        <v>130</v>
      </c>
      <c r="BM155" s="22" t="s">
        <v>244</v>
      </c>
    </row>
    <row r="156" spans="2:47" s="1" customFormat="1" ht="108">
      <c r="B156" s="40"/>
      <c r="D156" s="195" t="s">
        <v>132</v>
      </c>
      <c r="F156" s="210" t="s">
        <v>245</v>
      </c>
      <c r="I156" s="184"/>
      <c r="L156" s="40"/>
      <c r="M156" s="185"/>
      <c r="N156" s="41"/>
      <c r="O156" s="41"/>
      <c r="P156" s="41"/>
      <c r="Q156" s="41"/>
      <c r="R156" s="41"/>
      <c r="S156" s="41"/>
      <c r="T156" s="69"/>
      <c r="AT156" s="22" t="s">
        <v>132</v>
      </c>
      <c r="AU156" s="22" t="s">
        <v>24</v>
      </c>
    </row>
    <row r="157" spans="2:65" s="1" customFormat="1" ht="22.5" customHeight="1">
      <c r="B157" s="169"/>
      <c r="C157" s="170" t="s">
        <v>10</v>
      </c>
      <c r="D157" s="170" t="s">
        <v>125</v>
      </c>
      <c r="E157" s="171" t="s">
        <v>246</v>
      </c>
      <c r="F157" s="172" t="s">
        <v>247</v>
      </c>
      <c r="G157" s="173" t="s">
        <v>221</v>
      </c>
      <c r="H157" s="174">
        <v>655</v>
      </c>
      <c r="I157" s="175"/>
      <c r="J157" s="176">
        <f>ROUND(I157*H157,2)</f>
        <v>0</v>
      </c>
      <c r="K157" s="172" t="s">
        <v>129</v>
      </c>
      <c r="L157" s="40"/>
      <c r="M157" s="177" t="s">
        <v>5</v>
      </c>
      <c r="N157" s="178" t="s">
        <v>48</v>
      </c>
      <c r="O157" s="41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AR157" s="22" t="s">
        <v>130</v>
      </c>
      <c r="AT157" s="22" t="s">
        <v>125</v>
      </c>
      <c r="AU157" s="22" t="s">
        <v>24</v>
      </c>
      <c r="AY157" s="22" t="s">
        <v>123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2" t="s">
        <v>85</v>
      </c>
      <c r="BK157" s="181">
        <f>ROUND(I157*H157,2)</f>
        <v>0</v>
      </c>
      <c r="BL157" s="22" t="s">
        <v>130</v>
      </c>
      <c r="BM157" s="22" t="s">
        <v>248</v>
      </c>
    </row>
    <row r="158" spans="2:47" s="1" customFormat="1" ht="40.5">
      <c r="B158" s="40"/>
      <c r="D158" s="182" t="s">
        <v>132</v>
      </c>
      <c r="F158" s="183" t="s">
        <v>249</v>
      </c>
      <c r="I158" s="184"/>
      <c r="L158" s="40"/>
      <c r="M158" s="185"/>
      <c r="N158" s="41"/>
      <c r="O158" s="41"/>
      <c r="P158" s="41"/>
      <c r="Q158" s="41"/>
      <c r="R158" s="41"/>
      <c r="S158" s="41"/>
      <c r="T158" s="69"/>
      <c r="AT158" s="22" t="s">
        <v>132</v>
      </c>
      <c r="AU158" s="22" t="s">
        <v>24</v>
      </c>
    </row>
    <row r="159" spans="2:51" s="11" customFormat="1" ht="13.5">
      <c r="B159" s="186"/>
      <c r="D159" s="182" t="s">
        <v>134</v>
      </c>
      <c r="E159" s="187" t="s">
        <v>5</v>
      </c>
      <c r="F159" s="188" t="s">
        <v>250</v>
      </c>
      <c r="H159" s="189">
        <v>55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134</v>
      </c>
      <c r="AU159" s="187" t="s">
        <v>24</v>
      </c>
      <c r="AV159" s="11" t="s">
        <v>24</v>
      </c>
      <c r="AW159" s="11" t="s">
        <v>41</v>
      </c>
      <c r="AX159" s="11" t="s">
        <v>77</v>
      </c>
      <c r="AY159" s="187" t="s">
        <v>123</v>
      </c>
    </row>
    <row r="160" spans="2:51" s="11" customFormat="1" ht="13.5">
      <c r="B160" s="186"/>
      <c r="D160" s="182" t="s">
        <v>134</v>
      </c>
      <c r="E160" s="187" t="s">
        <v>5</v>
      </c>
      <c r="F160" s="188" t="s">
        <v>251</v>
      </c>
      <c r="H160" s="189">
        <v>600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134</v>
      </c>
      <c r="AU160" s="187" t="s">
        <v>24</v>
      </c>
      <c r="AV160" s="11" t="s">
        <v>24</v>
      </c>
      <c r="AW160" s="11" t="s">
        <v>41</v>
      </c>
      <c r="AX160" s="11" t="s">
        <v>77</v>
      </c>
      <c r="AY160" s="187" t="s">
        <v>123</v>
      </c>
    </row>
    <row r="161" spans="2:51" s="12" customFormat="1" ht="13.5">
      <c r="B161" s="194"/>
      <c r="D161" s="195" t="s">
        <v>134</v>
      </c>
      <c r="E161" s="196" t="s">
        <v>5</v>
      </c>
      <c r="F161" s="197" t="s">
        <v>136</v>
      </c>
      <c r="H161" s="198">
        <v>655</v>
      </c>
      <c r="I161" s="199"/>
      <c r="L161" s="194"/>
      <c r="M161" s="200"/>
      <c r="N161" s="201"/>
      <c r="O161" s="201"/>
      <c r="P161" s="201"/>
      <c r="Q161" s="201"/>
      <c r="R161" s="201"/>
      <c r="S161" s="201"/>
      <c r="T161" s="202"/>
      <c r="AT161" s="203" t="s">
        <v>134</v>
      </c>
      <c r="AU161" s="203" t="s">
        <v>24</v>
      </c>
      <c r="AV161" s="12" t="s">
        <v>130</v>
      </c>
      <c r="AW161" s="12" t="s">
        <v>41</v>
      </c>
      <c r="AX161" s="12" t="s">
        <v>85</v>
      </c>
      <c r="AY161" s="203" t="s">
        <v>123</v>
      </c>
    </row>
    <row r="162" spans="2:65" s="1" customFormat="1" ht="22.5" customHeight="1">
      <c r="B162" s="169"/>
      <c r="C162" s="170" t="s">
        <v>252</v>
      </c>
      <c r="D162" s="170" t="s">
        <v>125</v>
      </c>
      <c r="E162" s="171" t="s">
        <v>253</v>
      </c>
      <c r="F162" s="172" t="s">
        <v>254</v>
      </c>
      <c r="G162" s="173" t="s">
        <v>221</v>
      </c>
      <c r="H162" s="174">
        <v>55</v>
      </c>
      <c r="I162" s="175"/>
      <c r="J162" s="176">
        <f>ROUND(I162*H162,2)</f>
        <v>0</v>
      </c>
      <c r="K162" s="172" t="s">
        <v>129</v>
      </c>
      <c r="L162" s="40"/>
      <c r="M162" s="177" t="s">
        <v>5</v>
      </c>
      <c r="N162" s="178" t="s">
        <v>48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2" t="s">
        <v>130</v>
      </c>
      <c r="AT162" s="22" t="s">
        <v>125</v>
      </c>
      <c r="AU162" s="22" t="s">
        <v>24</v>
      </c>
      <c r="AY162" s="22" t="s">
        <v>123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2" t="s">
        <v>85</v>
      </c>
      <c r="BK162" s="181">
        <f>ROUND(I162*H162,2)</f>
        <v>0</v>
      </c>
      <c r="BL162" s="22" t="s">
        <v>130</v>
      </c>
      <c r="BM162" s="22" t="s">
        <v>255</v>
      </c>
    </row>
    <row r="163" spans="2:47" s="1" customFormat="1" ht="54">
      <c r="B163" s="40"/>
      <c r="D163" s="195" t="s">
        <v>132</v>
      </c>
      <c r="F163" s="210" t="s">
        <v>256</v>
      </c>
      <c r="I163" s="184"/>
      <c r="L163" s="40"/>
      <c r="M163" s="185"/>
      <c r="N163" s="41"/>
      <c r="O163" s="41"/>
      <c r="P163" s="41"/>
      <c r="Q163" s="41"/>
      <c r="R163" s="41"/>
      <c r="S163" s="41"/>
      <c r="T163" s="69"/>
      <c r="AT163" s="22" t="s">
        <v>132</v>
      </c>
      <c r="AU163" s="22" t="s">
        <v>24</v>
      </c>
    </row>
    <row r="164" spans="2:65" s="1" customFormat="1" ht="22.5" customHeight="1">
      <c r="B164" s="169"/>
      <c r="C164" s="170" t="s">
        <v>257</v>
      </c>
      <c r="D164" s="170" t="s">
        <v>125</v>
      </c>
      <c r="E164" s="171" t="s">
        <v>258</v>
      </c>
      <c r="F164" s="172" t="s">
        <v>259</v>
      </c>
      <c r="G164" s="173" t="s">
        <v>221</v>
      </c>
      <c r="H164" s="174">
        <v>2</v>
      </c>
      <c r="I164" s="175"/>
      <c r="J164" s="176">
        <f>ROUND(I164*H164,2)</f>
        <v>0</v>
      </c>
      <c r="K164" s="172" t="s">
        <v>129</v>
      </c>
      <c r="L164" s="40"/>
      <c r="M164" s="177" t="s">
        <v>5</v>
      </c>
      <c r="N164" s="178" t="s">
        <v>48</v>
      </c>
      <c r="O164" s="41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AR164" s="22" t="s">
        <v>130</v>
      </c>
      <c r="AT164" s="22" t="s">
        <v>125</v>
      </c>
      <c r="AU164" s="22" t="s">
        <v>24</v>
      </c>
      <c r="AY164" s="22" t="s">
        <v>123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2" t="s">
        <v>85</v>
      </c>
      <c r="BK164" s="181">
        <f>ROUND(I164*H164,2)</f>
        <v>0</v>
      </c>
      <c r="BL164" s="22" t="s">
        <v>130</v>
      </c>
      <c r="BM164" s="22" t="s">
        <v>260</v>
      </c>
    </row>
    <row r="165" spans="2:47" s="1" customFormat="1" ht="108">
      <c r="B165" s="40"/>
      <c r="D165" s="195" t="s">
        <v>132</v>
      </c>
      <c r="F165" s="210" t="s">
        <v>245</v>
      </c>
      <c r="I165" s="184"/>
      <c r="L165" s="40"/>
      <c r="M165" s="185"/>
      <c r="N165" s="41"/>
      <c r="O165" s="41"/>
      <c r="P165" s="41"/>
      <c r="Q165" s="41"/>
      <c r="R165" s="41"/>
      <c r="S165" s="41"/>
      <c r="T165" s="69"/>
      <c r="AT165" s="22" t="s">
        <v>132</v>
      </c>
      <c r="AU165" s="22" t="s">
        <v>24</v>
      </c>
    </row>
    <row r="166" spans="2:65" s="1" customFormat="1" ht="22.5" customHeight="1">
      <c r="B166" s="169"/>
      <c r="C166" s="170" t="s">
        <v>261</v>
      </c>
      <c r="D166" s="170" t="s">
        <v>125</v>
      </c>
      <c r="E166" s="171" t="s">
        <v>262</v>
      </c>
      <c r="F166" s="172" t="s">
        <v>263</v>
      </c>
      <c r="G166" s="173" t="s">
        <v>151</v>
      </c>
      <c r="H166" s="174">
        <v>15</v>
      </c>
      <c r="I166" s="175"/>
      <c r="J166" s="176">
        <f>ROUND(I166*H166,2)</f>
        <v>0</v>
      </c>
      <c r="K166" s="172" t="s">
        <v>129</v>
      </c>
      <c r="L166" s="40"/>
      <c r="M166" s="177" t="s">
        <v>5</v>
      </c>
      <c r="N166" s="178" t="s">
        <v>48</v>
      </c>
      <c r="O166" s="41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AR166" s="22" t="s">
        <v>130</v>
      </c>
      <c r="AT166" s="22" t="s">
        <v>125</v>
      </c>
      <c r="AU166" s="22" t="s">
        <v>24</v>
      </c>
      <c r="AY166" s="22" t="s">
        <v>123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2" t="s">
        <v>85</v>
      </c>
      <c r="BK166" s="181">
        <f>ROUND(I166*H166,2)</f>
        <v>0</v>
      </c>
      <c r="BL166" s="22" t="s">
        <v>130</v>
      </c>
      <c r="BM166" s="22" t="s">
        <v>264</v>
      </c>
    </row>
    <row r="167" spans="2:47" s="1" customFormat="1" ht="108">
      <c r="B167" s="40"/>
      <c r="D167" s="195" t="s">
        <v>132</v>
      </c>
      <c r="F167" s="210" t="s">
        <v>265</v>
      </c>
      <c r="I167" s="184"/>
      <c r="L167" s="40"/>
      <c r="M167" s="185"/>
      <c r="N167" s="41"/>
      <c r="O167" s="41"/>
      <c r="P167" s="41"/>
      <c r="Q167" s="41"/>
      <c r="R167" s="41"/>
      <c r="S167" s="41"/>
      <c r="T167" s="69"/>
      <c r="AT167" s="22" t="s">
        <v>132</v>
      </c>
      <c r="AU167" s="22" t="s">
        <v>24</v>
      </c>
    </row>
    <row r="168" spans="2:65" s="1" customFormat="1" ht="22.5" customHeight="1">
      <c r="B168" s="169"/>
      <c r="C168" s="170" t="s">
        <v>266</v>
      </c>
      <c r="D168" s="170" t="s">
        <v>125</v>
      </c>
      <c r="E168" s="171" t="s">
        <v>267</v>
      </c>
      <c r="F168" s="172" t="s">
        <v>268</v>
      </c>
      <c r="G168" s="173" t="s">
        <v>269</v>
      </c>
      <c r="H168" s="174">
        <v>1</v>
      </c>
      <c r="I168" s="175"/>
      <c r="J168" s="176">
        <f>ROUND(I168*H168,2)</f>
        <v>0</v>
      </c>
      <c r="K168" s="172" t="s">
        <v>129</v>
      </c>
      <c r="L168" s="40"/>
      <c r="M168" s="177" t="s">
        <v>5</v>
      </c>
      <c r="N168" s="178" t="s">
        <v>48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2" t="s">
        <v>130</v>
      </c>
      <c r="AT168" s="22" t="s">
        <v>125</v>
      </c>
      <c r="AU168" s="22" t="s">
        <v>24</v>
      </c>
      <c r="AY168" s="22" t="s">
        <v>123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2" t="s">
        <v>85</v>
      </c>
      <c r="BK168" s="181">
        <f>ROUND(I168*H168,2)</f>
        <v>0</v>
      </c>
      <c r="BL168" s="22" t="s">
        <v>130</v>
      </c>
      <c r="BM168" s="22" t="s">
        <v>270</v>
      </c>
    </row>
    <row r="169" spans="2:47" s="1" customFormat="1" ht="108">
      <c r="B169" s="40"/>
      <c r="D169" s="182" t="s">
        <v>132</v>
      </c>
      <c r="F169" s="183" t="s">
        <v>271</v>
      </c>
      <c r="I169" s="184"/>
      <c r="L169" s="40"/>
      <c r="M169" s="185"/>
      <c r="N169" s="41"/>
      <c r="O169" s="41"/>
      <c r="P169" s="41"/>
      <c r="Q169" s="41"/>
      <c r="R169" s="41"/>
      <c r="S169" s="41"/>
      <c r="T169" s="69"/>
      <c r="AT169" s="22" t="s">
        <v>132</v>
      </c>
      <c r="AU169" s="22" t="s">
        <v>24</v>
      </c>
    </row>
    <row r="170" spans="2:63" s="10" customFormat="1" ht="29.85" customHeight="1">
      <c r="B170" s="155"/>
      <c r="D170" s="166" t="s">
        <v>76</v>
      </c>
      <c r="E170" s="167" t="s">
        <v>272</v>
      </c>
      <c r="F170" s="167" t="s">
        <v>273</v>
      </c>
      <c r="I170" s="158"/>
      <c r="J170" s="168">
        <f>BK170</f>
        <v>0</v>
      </c>
      <c r="L170" s="155"/>
      <c r="M170" s="160"/>
      <c r="N170" s="161"/>
      <c r="O170" s="161"/>
      <c r="P170" s="162">
        <f>SUM(P171:P188)</f>
        <v>0</v>
      </c>
      <c r="Q170" s="161"/>
      <c r="R170" s="162">
        <f>SUM(R171:R188)</f>
        <v>0</v>
      </c>
      <c r="S170" s="161"/>
      <c r="T170" s="163">
        <f>SUM(T171:T188)</f>
        <v>0</v>
      </c>
      <c r="AR170" s="156" t="s">
        <v>130</v>
      </c>
      <c r="AT170" s="164" t="s">
        <v>76</v>
      </c>
      <c r="AU170" s="164" t="s">
        <v>85</v>
      </c>
      <c r="AY170" s="156" t="s">
        <v>123</v>
      </c>
      <c r="BK170" s="165">
        <f>SUM(BK171:BK188)</f>
        <v>0</v>
      </c>
    </row>
    <row r="171" spans="2:65" s="1" customFormat="1" ht="22.5" customHeight="1">
      <c r="B171" s="169"/>
      <c r="C171" s="170" t="s">
        <v>274</v>
      </c>
      <c r="D171" s="170" t="s">
        <v>125</v>
      </c>
      <c r="E171" s="171" t="s">
        <v>275</v>
      </c>
      <c r="F171" s="172" t="s">
        <v>276</v>
      </c>
      <c r="G171" s="173" t="s">
        <v>269</v>
      </c>
      <c r="H171" s="174">
        <v>528.75</v>
      </c>
      <c r="I171" s="175"/>
      <c r="J171" s="176">
        <f>ROUND(I171*H171,2)</f>
        <v>0</v>
      </c>
      <c r="K171" s="172" t="s">
        <v>129</v>
      </c>
      <c r="L171" s="40"/>
      <c r="M171" s="177" t="s">
        <v>5</v>
      </c>
      <c r="N171" s="178" t="s">
        <v>48</v>
      </c>
      <c r="O171" s="41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AR171" s="22" t="s">
        <v>277</v>
      </c>
      <c r="AT171" s="22" t="s">
        <v>125</v>
      </c>
      <c r="AU171" s="22" t="s">
        <v>24</v>
      </c>
      <c r="AY171" s="22" t="s">
        <v>123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2" t="s">
        <v>85</v>
      </c>
      <c r="BK171" s="181">
        <f>ROUND(I171*H171,2)</f>
        <v>0</v>
      </c>
      <c r="BL171" s="22" t="s">
        <v>277</v>
      </c>
      <c r="BM171" s="22" t="s">
        <v>278</v>
      </c>
    </row>
    <row r="172" spans="2:47" s="1" customFormat="1" ht="40.5">
      <c r="B172" s="40"/>
      <c r="D172" s="182" t="s">
        <v>132</v>
      </c>
      <c r="F172" s="183" t="s">
        <v>279</v>
      </c>
      <c r="I172" s="184"/>
      <c r="L172" s="40"/>
      <c r="M172" s="185"/>
      <c r="N172" s="41"/>
      <c r="O172" s="41"/>
      <c r="P172" s="41"/>
      <c r="Q172" s="41"/>
      <c r="R172" s="41"/>
      <c r="S172" s="41"/>
      <c r="T172" s="69"/>
      <c r="AT172" s="22" t="s">
        <v>132</v>
      </c>
      <c r="AU172" s="22" t="s">
        <v>24</v>
      </c>
    </row>
    <row r="173" spans="2:51" s="11" customFormat="1" ht="13.5">
      <c r="B173" s="186"/>
      <c r="D173" s="182" t="s">
        <v>134</v>
      </c>
      <c r="E173" s="187" t="s">
        <v>5</v>
      </c>
      <c r="F173" s="188" t="s">
        <v>280</v>
      </c>
      <c r="H173" s="189">
        <v>528.75</v>
      </c>
      <c r="I173" s="190"/>
      <c r="L173" s="186"/>
      <c r="M173" s="191"/>
      <c r="N173" s="192"/>
      <c r="O173" s="192"/>
      <c r="P173" s="192"/>
      <c r="Q173" s="192"/>
      <c r="R173" s="192"/>
      <c r="S173" s="192"/>
      <c r="T173" s="193"/>
      <c r="AT173" s="187" t="s">
        <v>134</v>
      </c>
      <c r="AU173" s="187" t="s">
        <v>24</v>
      </c>
      <c r="AV173" s="11" t="s">
        <v>24</v>
      </c>
      <c r="AW173" s="11" t="s">
        <v>41</v>
      </c>
      <c r="AX173" s="11" t="s">
        <v>77</v>
      </c>
      <c r="AY173" s="187" t="s">
        <v>123</v>
      </c>
    </row>
    <row r="174" spans="2:51" s="12" customFormat="1" ht="13.5">
      <c r="B174" s="194"/>
      <c r="D174" s="195" t="s">
        <v>134</v>
      </c>
      <c r="E174" s="196" t="s">
        <v>5</v>
      </c>
      <c r="F174" s="197" t="s">
        <v>136</v>
      </c>
      <c r="H174" s="198">
        <v>528.75</v>
      </c>
      <c r="I174" s="199"/>
      <c r="L174" s="194"/>
      <c r="M174" s="200"/>
      <c r="N174" s="201"/>
      <c r="O174" s="201"/>
      <c r="P174" s="201"/>
      <c r="Q174" s="201"/>
      <c r="R174" s="201"/>
      <c r="S174" s="201"/>
      <c r="T174" s="202"/>
      <c r="AT174" s="203" t="s">
        <v>134</v>
      </c>
      <c r="AU174" s="203" t="s">
        <v>24</v>
      </c>
      <c r="AV174" s="12" t="s">
        <v>130</v>
      </c>
      <c r="AW174" s="12" t="s">
        <v>41</v>
      </c>
      <c r="AX174" s="12" t="s">
        <v>85</v>
      </c>
      <c r="AY174" s="203" t="s">
        <v>123</v>
      </c>
    </row>
    <row r="175" spans="2:65" s="1" customFormat="1" ht="22.5" customHeight="1">
      <c r="B175" s="169"/>
      <c r="C175" s="170" t="s">
        <v>281</v>
      </c>
      <c r="D175" s="170" t="s">
        <v>125</v>
      </c>
      <c r="E175" s="171" t="s">
        <v>282</v>
      </c>
      <c r="F175" s="172" t="s">
        <v>283</v>
      </c>
      <c r="G175" s="173" t="s">
        <v>269</v>
      </c>
      <c r="H175" s="174">
        <v>1206.5</v>
      </c>
      <c r="I175" s="175"/>
      <c r="J175" s="176">
        <f>ROUND(I175*H175,2)</f>
        <v>0</v>
      </c>
      <c r="K175" s="172" t="s">
        <v>129</v>
      </c>
      <c r="L175" s="40"/>
      <c r="M175" s="177" t="s">
        <v>5</v>
      </c>
      <c r="N175" s="178" t="s">
        <v>48</v>
      </c>
      <c r="O175" s="41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AR175" s="22" t="s">
        <v>277</v>
      </c>
      <c r="AT175" s="22" t="s">
        <v>125</v>
      </c>
      <c r="AU175" s="22" t="s">
        <v>24</v>
      </c>
      <c r="AY175" s="22" t="s">
        <v>123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2" t="s">
        <v>85</v>
      </c>
      <c r="BK175" s="181">
        <f>ROUND(I175*H175,2)</f>
        <v>0</v>
      </c>
      <c r="BL175" s="22" t="s">
        <v>277</v>
      </c>
      <c r="BM175" s="22" t="s">
        <v>284</v>
      </c>
    </row>
    <row r="176" spans="2:47" s="1" customFormat="1" ht="40.5">
      <c r="B176" s="40"/>
      <c r="D176" s="182" t="s">
        <v>132</v>
      </c>
      <c r="F176" s="183" t="s">
        <v>285</v>
      </c>
      <c r="I176" s="184"/>
      <c r="L176" s="40"/>
      <c r="M176" s="185"/>
      <c r="N176" s="41"/>
      <c r="O176" s="41"/>
      <c r="P176" s="41"/>
      <c r="Q176" s="41"/>
      <c r="R176" s="41"/>
      <c r="S176" s="41"/>
      <c r="T176" s="69"/>
      <c r="AT176" s="22" t="s">
        <v>132</v>
      </c>
      <c r="AU176" s="22" t="s">
        <v>24</v>
      </c>
    </row>
    <row r="177" spans="2:51" s="11" customFormat="1" ht="13.5">
      <c r="B177" s="186"/>
      <c r="D177" s="182" t="s">
        <v>134</v>
      </c>
      <c r="E177" s="187" t="s">
        <v>5</v>
      </c>
      <c r="F177" s="188" t="s">
        <v>286</v>
      </c>
      <c r="H177" s="189">
        <v>503.5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7" t="s">
        <v>134</v>
      </c>
      <c r="AU177" s="187" t="s">
        <v>24</v>
      </c>
      <c r="AV177" s="11" t="s">
        <v>24</v>
      </c>
      <c r="AW177" s="11" t="s">
        <v>41</v>
      </c>
      <c r="AX177" s="11" t="s">
        <v>77</v>
      </c>
      <c r="AY177" s="187" t="s">
        <v>123</v>
      </c>
    </row>
    <row r="178" spans="2:51" s="11" customFormat="1" ht="13.5">
      <c r="B178" s="186"/>
      <c r="D178" s="182" t="s">
        <v>134</v>
      </c>
      <c r="E178" s="187" t="s">
        <v>5</v>
      </c>
      <c r="F178" s="188" t="s">
        <v>287</v>
      </c>
      <c r="H178" s="189">
        <v>668.8</v>
      </c>
      <c r="I178" s="190"/>
      <c r="L178" s="186"/>
      <c r="M178" s="191"/>
      <c r="N178" s="192"/>
      <c r="O178" s="192"/>
      <c r="P178" s="192"/>
      <c r="Q178" s="192"/>
      <c r="R178" s="192"/>
      <c r="S178" s="192"/>
      <c r="T178" s="193"/>
      <c r="AT178" s="187" t="s">
        <v>134</v>
      </c>
      <c r="AU178" s="187" t="s">
        <v>24</v>
      </c>
      <c r="AV178" s="11" t="s">
        <v>24</v>
      </c>
      <c r="AW178" s="11" t="s">
        <v>41</v>
      </c>
      <c r="AX178" s="11" t="s">
        <v>77</v>
      </c>
      <c r="AY178" s="187" t="s">
        <v>123</v>
      </c>
    </row>
    <row r="179" spans="2:51" s="11" customFormat="1" ht="13.5">
      <c r="B179" s="186"/>
      <c r="D179" s="182" t="s">
        <v>134</v>
      </c>
      <c r="E179" s="187" t="s">
        <v>5</v>
      </c>
      <c r="F179" s="188" t="s">
        <v>288</v>
      </c>
      <c r="H179" s="189">
        <v>34.2</v>
      </c>
      <c r="I179" s="190"/>
      <c r="L179" s="186"/>
      <c r="M179" s="191"/>
      <c r="N179" s="192"/>
      <c r="O179" s="192"/>
      <c r="P179" s="192"/>
      <c r="Q179" s="192"/>
      <c r="R179" s="192"/>
      <c r="S179" s="192"/>
      <c r="T179" s="193"/>
      <c r="AT179" s="187" t="s">
        <v>134</v>
      </c>
      <c r="AU179" s="187" t="s">
        <v>24</v>
      </c>
      <c r="AV179" s="11" t="s">
        <v>24</v>
      </c>
      <c r="AW179" s="11" t="s">
        <v>41</v>
      </c>
      <c r="AX179" s="11" t="s">
        <v>77</v>
      </c>
      <c r="AY179" s="187" t="s">
        <v>123</v>
      </c>
    </row>
    <row r="180" spans="2:51" s="12" customFormat="1" ht="13.5">
      <c r="B180" s="194"/>
      <c r="D180" s="195" t="s">
        <v>134</v>
      </c>
      <c r="E180" s="196" t="s">
        <v>5</v>
      </c>
      <c r="F180" s="197" t="s">
        <v>136</v>
      </c>
      <c r="H180" s="198">
        <v>1206.5</v>
      </c>
      <c r="I180" s="199"/>
      <c r="L180" s="194"/>
      <c r="M180" s="200"/>
      <c r="N180" s="201"/>
      <c r="O180" s="201"/>
      <c r="P180" s="201"/>
      <c r="Q180" s="201"/>
      <c r="R180" s="201"/>
      <c r="S180" s="201"/>
      <c r="T180" s="202"/>
      <c r="AT180" s="203" t="s">
        <v>134</v>
      </c>
      <c r="AU180" s="203" t="s">
        <v>24</v>
      </c>
      <c r="AV180" s="12" t="s">
        <v>130</v>
      </c>
      <c r="AW180" s="12" t="s">
        <v>41</v>
      </c>
      <c r="AX180" s="12" t="s">
        <v>85</v>
      </c>
      <c r="AY180" s="203" t="s">
        <v>123</v>
      </c>
    </row>
    <row r="181" spans="2:65" s="1" customFormat="1" ht="22.5" customHeight="1">
      <c r="B181" s="169"/>
      <c r="C181" s="170" t="s">
        <v>289</v>
      </c>
      <c r="D181" s="170" t="s">
        <v>125</v>
      </c>
      <c r="E181" s="171" t="s">
        <v>290</v>
      </c>
      <c r="F181" s="172" t="s">
        <v>291</v>
      </c>
      <c r="G181" s="173" t="s">
        <v>292</v>
      </c>
      <c r="H181" s="174">
        <v>1</v>
      </c>
      <c r="I181" s="175"/>
      <c r="J181" s="176">
        <f>ROUND(I181*H181,2)</f>
        <v>0</v>
      </c>
      <c r="K181" s="172" t="s">
        <v>129</v>
      </c>
      <c r="L181" s="40"/>
      <c r="M181" s="177" t="s">
        <v>5</v>
      </c>
      <c r="N181" s="178" t="s">
        <v>48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2" t="s">
        <v>130</v>
      </c>
      <c r="AT181" s="22" t="s">
        <v>125</v>
      </c>
      <c r="AU181" s="22" t="s">
        <v>24</v>
      </c>
      <c r="AY181" s="22" t="s">
        <v>123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2" t="s">
        <v>85</v>
      </c>
      <c r="BK181" s="181">
        <f>ROUND(I181*H181,2)</f>
        <v>0</v>
      </c>
      <c r="BL181" s="22" t="s">
        <v>130</v>
      </c>
      <c r="BM181" s="22" t="s">
        <v>293</v>
      </c>
    </row>
    <row r="182" spans="2:47" s="1" customFormat="1" ht="27">
      <c r="B182" s="40"/>
      <c r="D182" s="195" t="s">
        <v>132</v>
      </c>
      <c r="F182" s="210" t="s">
        <v>294</v>
      </c>
      <c r="I182" s="184"/>
      <c r="L182" s="40"/>
      <c r="M182" s="185"/>
      <c r="N182" s="41"/>
      <c r="O182" s="41"/>
      <c r="P182" s="41"/>
      <c r="Q182" s="41"/>
      <c r="R182" s="41"/>
      <c r="S182" s="41"/>
      <c r="T182" s="69"/>
      <c r="AT182" s="22" t="s">
        <v>132</v>
      </c>
      <c r="AU182" s="22" t="s">
        <v>24</v>
      </c>
    </row>
    <row r="183" spans="2:65" s="1" customFormat="1" ht="22.5" customHeight="1">
      <c r="B183" s="169"/>
      <c r="C183" s="170" t="s">
        <v>295</v>
      </c>
      <c r="D183" s="170" t="s">
        <v>125</v>
      </c>
      <c r="E183" s="171" t="s">
        <v>296</v>
      </c>
      <c r="F183" s="172" t="s">
        <v>297</v>
      </c>
      <c r="G183" s="173" t="s">
        <v>214</v>
      </c>
      <c r="H183" s="174">
        <v>6</v>
      </c>
      <c r="I183" s="175"/>
      <c r="J183" s="176">
        <f>ROUND(I183*H183,2)</f>
        <v>0</v>
      </c>
      <c r="K183" s="172" t="s">
        <v>129</v>
      </c>
      <c r="L183" s="40"/>
      <c r="M183" s="177" t="s">
        <v>5</v>
      </c>
      <c r="N183" s="178" t="s">
        <v>48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2" t="s">
        <v>277</v>
      </c>
      <c r="AT183" s="22" t="s">
        <v>125</v>
      </c>
      <c r="AU183" s="22" t="s">
        <v>24</v>
      </c>
      <c r="AY183" s="22" t="s">
        <v>123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2" t="s">
        <v>85</v>
      </c>
      <c r="BK183" s="181">
        <f>ROUND(I183*H183,2)</f>
        <v>0</v>
      </c>
      <c r="BL183" s="22" t="s">
        <v>277</v>
      </c>
      <c r="BM183" s="22" t="s">
        <v>298</v>
      </c>
    </row>
    <row r="184" spans="2:47" s="1" customFormat="1" ht="27">
      <c r="B184" s="40"/>
      <c r="D184" s="195" t="s">
        <v>132</v>
      </c>
      <c r="F184" s="210" t="s">
        <v>294</v>
      </c>
      <c r="I184" s="184"/>
      <c r="L184" s="40"/>
      <c r="M184" s="185"/>
      <c r="N184" s="41"/>
      <c r="O184" s="41"/>
      <c r="P184" s="41"/>
      <c r="Q184" s="41"/>
      <c r="R184" s="41"/>
      <c r="S184" s="41"/>
      <c r="T184" s="69"/>
      <c r="AT184" s="22" t="s">
        <v>132</v>
      </c>
      <c r="AU184" s="22" t="s">
        <v>24</v>
      </c>
    </row>
    <row r="185" spans="2:65" s="1" customFormat="1" ht="22.5" customHeight="1">
      <c r="B185" s="169"/>
      <c r="C185" s="170" t="s">
        <v>299</v>
      </c>
      <c r="D185" s="170" t="s">
        <v>125</v>
      </c>
      <c r="E185" s="171" t="s">
        <v>300</v>
      </c>
      <c r="F185" s="172" t="s">
        <v>301</v>
      </c>
      <c r="G185" s="173" t="s">
        <v>214</v>
      </c>
      <c r="H185" s="174">
        <v>2</v>
      </c>
      <c r="I185" s="175"/>
      <c r="J185" s="176">
        <f>ROUND(I185*H185,2)</f>
        <v>0</v>
      </c>
      <c r="K185" s="172" t="s">
        <v>129</v>
      </c>
      <c r="L185" s="40"/>
      <c r="M185" s="177" t="s">
        <v>5</v>
      </c>
      <c r="N185" s="178" t="s">
        <v>48</v>
      </c>
      <c r="O185" s="41"/>
      <c r="P185" s="179">
        <f>O185*H185</f>
        <v>0</v>
      </c>
      <c r="Q185" s="179">
        <v>0</v>
      </c>
      <c r="R185" s="179">
        <f>Q185*H185</f>
        <v>0</v>
      </c>
      <c r="S185" s="179">
        <v>0</v>
      </c>
      <c r="T185" s="180">
        <f>S185*H185</f>
        <v>0</v>
      </c>
      <c r="AR185" s="22" t="s">
        <v>277</v>
      </c>
      <c r="AT185" s="22" t="s">
        <v>125</v>
      </c>
      <c r="AU185" s="22" t="s">
        <v>24</v>
      </c>
      <c r="AY185" s="22" t="s">
        <v>123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2" t="s">
        <v>85</v>
      </c>
      <c r="BK185" s="181">
        <f>ROUND(I185*H185,2)</f>
        <v>0</v>
      </c>
      <c r="BL185" s="22" t="s">
        <v>277</v>
      </c>
      <c r="BM185" s="22" t="s">
        <v>302</v>
      </c>
    </row>
    <row r="186" spans="2:47" s="1" customFormat="1" ht="108">
      <c r="B186" s="40"/>
      <c r="D186" s="195" t="s">
        <v>132</v>
      </c>
      <c r="F186" s="210" t="s">
        <v>303</v>
      </c>
      <c r="I186" s="184"/>
      <c r="L186" s="40"/>
      <c r="M186" s="185"/>
      <c r="N186" s="41"/>
      <c r="O186" s="41"/>
      <c r="P186" s="41"/>
      <c r="Q186" s="41"/>
      <c r="R186" s="41"/>
      <c r="S186" s="41"/>
      <c r="T186" s="69"/>
      <c r="AT186" s="22" t="s">
        <v>132</v>
      </c>
      <c r="AU186" s="22" t="s">
        <v>24</v>
      </c>
    </row>
    <row r="187" spans="2:65" s="1" customFormat="1" ht="22.5" customHeight="1">
      <c r="B187" s="169"/>
      <c r="C187" s="170" t="s">
        <v>304</v>
      </c>
      <c r="D187" s="170" t="s">
        <v>125</v>
      </c>
      <c r="E187" s="171" t="s">
        <v>305</v>
      </c>
      <c r="F187" s="172" t="s">
        <v>306</v>
      </c>
      <c r="G187" s="173" t="s">
        <v>292</v>
      </c>
      <c r="H187" s="174">
        <v>1</v>
      </c>
      <c r="I187" s="175"/>
      <c r="J187" s="176">
        <f>ROUND(I187*H187,2)</f>
        <v>0</v>
      </c>
      <c r="K187" s="172" t="s">
        <v>129</v>
      </c>
      <c r="L187" s="40"/>
      <c r="M187" s="177" t="s">
        <v>5</v>
      </c>
      <c r="N187" s="178" t="s">
        <v>48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2" t="s">
        <v>277</v>
      </c>
      <c r="AT187" s="22" t="s">
        <v>125</v>
      </c>
      <c r="AU187" s="22" t="s">
        <v>24</v>
      </c>
      <c r="AY187" s="22" t="s">
        <v>123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2" t="s">
        <v>85</v>
      </c>
      <c r="BK187" s="181">
        <f>ROUND(I187*H187,2)</f>
        <v>0</v>
      </c>
      <c r="BL187" s="22" t="s">
        <v>277</v>
      </c>
      <c r="BM187" s="22" t="s">
        <v>307</v>
      </c>
    </row>
    <row r="188" spans="2:47" s="1" customFormat="1" ht="40.5">
      <c r="B188" s="40"/>
      <c r="D188" s="182" t="s">
        <v>132</v>
      </c>
      <c r="F188" s="183" t="s">
        <v>308</v>
      </c>
      <c r="I188" s="184"/>
      <c r="L188" s="40"/>
      <c r="M188" s="211"/>
      <c r="N188" s="212"/>
      <c r="O188" s="212"/>
      <c r="P188" s="212"/>
      <c r="Q188" s="212"/>
      <c r="R188" s="212"/>
      <c r="S188" s="212"/>
      <c r="T188" s="213"/>
      <c r="AT188" s="22" t="s">
        <v>132</v>
      </c>
      <c r="AU188" s="22" t="s">
        <v>24</v>
      </c>
    </row>
    <row r="189" spans="2:12" s="1" customFormat="1" ht="6.95" customHeight="1">
      <c r="B189" s="55"/>
      <c r="C189" s="56"/>
      <c r="D189" s="56"/>
      <c r="E189" s="56"/>
      <c r="F189" s="56"/>
      <c r="G189" s="56"/>
      <c r="H189" s="56"/>
      <c r="I189" s="122"/>
      <c r="J189" s="56"/>
      <c r="K189" s="56"/>
      <c r="L189" s="40"/>
    </row>
  </sheetData>
  <autoFilter ref="C82:K18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4" customWidth="1"/>
    <col min="2" max="2" width="1.66796875" style="214" customWidth="1"/>
    <col min="3" max="4" width="5" style="214" customWidth="1"/>
    <col min="5" max="5" width="11.66015625" style="214" customWidth="1"/>
    <col min="6" max="6" width="9.16015625" style="214" customWidth="1"/>
    <col min="7" max="7" width="5" style="214" customWidth="1"/>
    <col min="8" max="8" width="77.83203125" style="214" customWidth="1"/>
    <col min="9" max="10" width="20" style="214" customWidth="1"/>
    <col min="11" max="11" width="1.66796875" style="214" customWidth="1"/>
  </cols>
  <sheetData>
    <row r="1" ht="37.5" customHeight="1"/>
    <row r="2" spans="2:1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3" customFormat="1" ht="45" customHeight="1">
      <c r="B3" s="218"/>
      <c r="C3" s="340" t="s">
        <v>309</v>
      </c>
      <c r="D3" s="340"/>
      <c r="E3" s="340"/>
      <c r="F3" s="340"/>
      <c r="G3" s="340"/>
      <c r="H3" s="340"/>
      <c r="I3" s="340"/>
      <c r="J3" s="340"/>
      <c r="K3" s="219"/>
    </row>
    <row r="4" spans="2:11" ht="25.5" customHeight="1">
      <c r="B4" s="220"/>
      <c r="C4" s="344" t="s">
        <v>310</v>
      </c>
      <c r="D4" s="344"/>
      <c r="E4" s="344"/>
      <c r="F4" s="344"/>
      <c r="G4" s="344"/>
      <c r="H4" s="344"/>
      <c r="I4" s="344"/>
      <c r="J4" s="344"/>
      <c r="K4" s="221"/>
    </row>
    <row r="5" spans="2:1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20"/>
      <c r="C6" s="343" t="s">
        <v>311</v>
      </c>
      <c r="D6" s="343"/>
      <c r="E6" s="343"/>
      <c r="F6" s="343"/>
      <c r="G6" s="343"/>
      <c r="H6" s="343"/>
      <c r="I6" s="343"/>
      <c r="J6" s="343"/>
      <c r="K6" s="221"/>
    </row>
    <row r="7" spans="2:11" ht="15" customHeight="1">
      <c r="B7" s="224"/>
      <c r="C7" s="343" t="s">
        <v>312</v>
      </c>
      <c r="D7" s="343"/>
      <c r="E7" s="343"/>
      <c r="F7" s="343"/>
      <c r="G7" s="343"/>
      <c r="H7" s="343"/>
      <c r="I7" s="343"/>
      <c r="J7" s="343"/>
      <c r="K7" s="221"/>
    </row>
    <row r="8" spans="2:1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ht="15" customHeight="1">
      <c r="B9" s="224"/>
      <c r="C9" s="343" t="s">
        <v>313</v>
      </c>
      <c r="D9" s="343"/>
      <c r="E9" s="343"/>
      <c r="F9" s="343"/>
      <c r="G9" s="343"/>
      <c r="H9" s="343"/>
      <c r="I9" s="343"/>
      <c r="J9" s="343"/>
      <c r="K9" s="221"/>
    </row>
    <row r="10" spans="2:11" ht="15" customHeight="1">
      <c r="B10" s="224"/>
      <c r="C10" s="223"/>
      <c r="D10" s="343" t="s">
        <v>314</v>
      </c>
      <c r="E10" s="343"/>
      <c r="F10" s="343"/>
      <c r="G10" s="343"/>
      <c r="H10" s="343"/>
      <c r="I10" s="343"/>
      <c r="J10" s="343"/>
      <c r="K10" s="221"/>
    </row>
    <row r="11" spans="2:11" ht="15" customHeight="1">
      <c r="B11" s="224"/>
      <c r="C11" s="225"/>
      <c r="D11" s="343" t="s">
        <v>315</v>
      </c>
      <c r="E11" s="343"/>
      <c r="F11" s="343"/>
      <c r="G11" s="343"/>
      <c r="H11" s="343"/>
      <c r="I11" s="343"/>
      <c r="J11" s="343"/>
      <c r="K11" s="221"/>
    </row>
    <row r="12" spans="2:11" ht="12.75" customHeight="1">
      <c r="B12" s="224"/>
      <c r="C12" s="225"/>
      <c r="D12" s="225"/>
      <c r="E12" s="225"/>
      <c r="F12" s="225"/>
      <c r="G12" s="225"/>
      <c r="H12" s="225"/>
      <c r="I12" s="225"/>
      <c r="J12" s="225"/>
      <c r="K12" s="221"/>
    </row>
    <row r="13" spans="2:11" ht="15" customHeight="1">
      <c r="B13" s="224"/>
      <c r="C13" s="225"/>
      <c r="D13" s="343" t="s">
        <v>316</v>
      </c>
      <c r="E13" s="343"/>
      <c r="F13" s="343"/>
      <c r="G13" s="343"/>
      <c r="H13" s="343"/>
      <c r="I13" s="343"/>
      <c r="J13" s="343"/>
      <c r="K13" s="221"/>
    </row>
    <row r="14" spans="2:11" ht="15" customHeight="1">
      <c r="B14" s="224"/>
      <c r="C14" s="225"/>
      <c r="D14" s="343" t="s">
        <v>317</v>
      </c>
      <c r="E14" s="343"/>
      <c r="F14" s="343"/>
      <c r="G14" s="343"/>
      <c r="H14" s="343"/>
      <c r="I14" s="343"/>
      <c r="J14" s="343"/>
      <c r="K14" s="221"/>
    </row>
    <row r="15" spans="2:11" ht="15" customHeight="1">
      <c r="B15" s="224"/>
      <c r="C15" s="225"/>
      <c r="D15" s="343" t="s">
        <v>318</v>
      </c>
      <c r="E15" s="343"/>
      <c r="F15" s="343"/>
      <c r="G15" s="343"/>
      <c r="H15" s="343"/>
      <c r="I15" s="343"/>
      <c r="J15" s="343"/>
      <c r="K15" s="221"/>
    </row>
    <row r="16" spans="2:11" ht="15" customHeight="1">
      <c r="B16" s="224"/>
      <c r="C16" s="225"/>
      <c r="D16" s="225"/>
      <c r="E16" s="226" t="s">
        <v>84</v>
      </c>
      <c r="F16" s="343" t="s">
        <v>319</v>
      </c>
      <c r="G16" s="343"/>
      <c r="H16" s="343"/>
      <c r="I16" s="343"/>
      <c r="J16" s="343"/>
      <c r="K16" s="221"/>
    </row>
    <row r="17" spans="2:11" ht="15" customHeight="1">
      <c r="B17" s="224"/>
      <c r="C17" s="225"/>
      <c r="D17" s="225"/>
      <c r="E17" s="226" t="s">
        <v>320</v>
      </c>
      <c r="F17" s="343" t="s">
        <v>321</v>
      </c>
      <c r="G17" s="343"/>
      <c r="H17" s="343"/>
      <c r="I17" s="343"/>
      <c r="J17" s="343"/>
      <c r="K17" s="221"/>
    </row>
    <row r="18" spans="2:11" ht="15" customHeight="1">
      <c r="B18" s="224"/>
      <c r="C18" s="225"/>
      <c r="D18" s="225"/>
      <c r="E18" s="226" t="s">
        <v>322</v>
      </c>
      <c r="F18" s="343" t="s">
        <v>323</v>
      </c>
      <c r="G18" s="343"/>
      <c r="H18" s="343"/>
      <c r="I18" s="343"/>
      <c r="J18" s="343"/>
      <c r="K18" s="221"/>
    </row>
    <row r="19" spans="2:11" ht="15" customHeight="1">
      <c r="B19" s="224"/>
      <c r="C19" s="225"/>
      <c r="D19" s="225"/>
      <c r="E19" s="226" t="s">
        <v>324</v>
      </c>
      <c r="F19" s="343" t="s">
        <v>325</v>
      </c>
      <c r="G19" s="343"/>
      <c r="H19" s="343"/>
      <c r="I19" s="343"/>
      <c r="J19" s="343"/>
      <c r="K19" s="221"/>
    </row>
    <row r="20" spans="2:11" ht="15" customHeight="1">
      <c r="B20" s="224"/>
      <c r="C20" s="225"/>
      <c r="D20" s="225"/>
      <c r="E20" s="226" t="s">
        <v>272</v>
      </c>
      <c r="F20" s="343" t="s">
        <v>273</v>
      </c>
      <c r="G20" s="343"/>
      <c r="H20" s="343"/>
      <c r="I20" s="343"/>
      <c r="J20" s="343"/>
      <c r="K20" s="221"/>
    </row>
    <row r="21" spans="2:11" ht="15" customHeight="1">
      <c r="B21" s="224"/>
      <c r="C21" s="225"/>
      <c r="D21" s="225"/>
      <c r="E21" s="226" t="s">
        <v>326</v>
      </c>
      <c r="F21" s="343" t="s">
        <v>327</v>
      </c>
      <c r="G21" s="343"/>
      <c r="H21" s="343"/>
      <c r="I21" s="343"/>
      <c r="J21" s="343"/>
      <c r="K21" s="221"/>
    </row>
    <row r="22" spans="2:11" ht="12.75" customHeight="1">
      <c r="B22" s="224"/>
      <c r="C22" s="225"/>
      <c r="D22" s="225"/>
      <c r="E22" s="225"/>
      <c r="F22" s="225"/>
      <c r="G22" s="225"/>
      <c r="H22" s="225"/>
      <c r="I22" s="225"/>
      <c r="J22" s="225"/>
      <c r="K22" s="221"/>
    </row>
    <row r="23" spans="2:11" ht="15" customHeight="1">
      <c r="B23" s="224"/>
      <c r="C23" s="343" t="s">
        <v>328</v>
      </c>
      <c r="D23" s="343"/>
      <c r="E23" s="343"/>
      <c r="F23" s="343"/>
      <c r="G23" s="343"/>
      <c r="H23" s="343"/>
      <c r="I23" s="343"/>
      <c r="J23" s="343"/>
      <c r="K23" s="221"/>
    </row>
    <row r="24" spans="2:11" ht="15" customHeight="1">
      <c r="B24" s="224"/>
      <c r="C24" s="343" t="s">
        <v>329</v>
      </c>
      <c r="D24" s="343"/>
      <c r="E24" s="343"/>
      <c r="F24" s="343"/>
      <c r="G24" s="343"/>
      <c r="H24" s="343"/>
      <c r="I24" s="343"/>
      <c r="J24" s="343"/>
      <c r="K24" s="221"/>
    </row>
    <row r="25" spans="2:11" ht="15" customHeight="1">
      <c r="B25" s="224"/>
      <c r="C25" s="223"/>
      <c r="D25" s="343" t="s">
        <v>330</v>
      </c>
      <c r="E25" s="343"/>
      <c r="F25" s="343"/>
      <c r="G25" s="343"/>
      <c r="H25" s="343"/>
      <c r="I25" s="343"/>
      <c r="J25" s="343"/>
      <c r="K25" s="221"/>
    </row>
    <row r="26" spans="2:11" ht="15" customHeight="1">
      <c r="B26" s="224"/>
      <c r="C26" s="225"/>
      <c r="D26" s="343" t="s">
        <v>331</v>
      </c>
      <c r="E26" s="343"/>
      <c r="F26" s="343"/>
      <c r="G26" s="343"/>
      <c r="H26" s="343"/>
      <c r="I26" s="343"/>
      <c r="J26" s="343"/>
      <c r="K26" s="221"/>
    </row>
    <row r="27" spans="2:11" ht="12.75" customHeight="1">
      <c r="B27" s="224"/>
      <c r="C27" s="225"/>
      <c r="D27" s="225"/>
      <c r="E27" s="225"/>
      <c r="F27" s="225"/>
      <c r="G27" s="225"/>
      <c r="H27" s="225"/>
      <c r="I27" s="225"/>
      <c r="J27" s="225"/>
      <c r="K27" s="221"/>
    </row>
    <row r="28" spans="2:11" ht="15" customHeight="1">
      <c r="B28" s="224"/>
      <c r="C28" s="225"/>
      <c r="D28" s="343" t="s">
        <v>332</v>
      </c>
      <c r="E28" s="343"/>
      <c r="F28" s="343"/>
      <c r="G28" s="343"/>
      <c r="H28" s="343"/>
      <c r="I28" s="343"/>
      <c r="J28" s="343"/>
      <c r="K28" s="221"/>
    </row>
    <row r="29" spans="2:11" ht="15" customHeight="1">
      <c r="B29" s="224"/>
      <c r="C29" s="225"/>
      <c r="D29" s="343" t="s">
        <v>333</v>
      </c>
      <c r="E29" s="343"/>
      <c r="F29" s="343"/>
      <c r="G29" s="343"/>
      <c r="H29" s="343"/>
      <c r="I29" s="343"/>
      <c r="J29" s="343"/>
      <c r="K29" s="221"/>
    </row>
    <row r="30" spans="2:11" ht="12.75" customHeight="1">
      <c r="B30" s="224"/>
      <c r="C30" s="225"/>
      <c r="D30" s="225"/>
      <c r="E30" s="225"/>
      <c r="F30" s="225"/>
      <c r="G30" s="225"/>
      <c r="H30" s="225"/>
      <c r="I30" s="225"/>
      <c r="J30" s="225"/>
      <c r="K30" s="221"/>
    </row>
    <row r="31" spans="2:11" ht="15" customHeight="1">
      <c r="B31" s="224"/>
      <c r="C31" s="225"/>
      <c r="D31" s="343" t="s">
        <v>334</v>
      </c>
      <c r="E31" s="343"/>
      <c r="F31" s="343"/>
      <c r="G31" s="343"/>
      <c r="H31" s="343"/>
      <c r="I31" s="343"/>
      <c r="J31" s="343"/>
      <c r="K31" s="221"/>
    </row>
    <row r="32" spans="2:11" ht="15" customHeight="1">
      <c r="B32" s="224"/>
      <c r="C32" s="225"/>
      <c r="D32" s="343" t="s">
        <v>335</v>
      </c>
      <c r="E32" s="343"/>
      <c r="F32" s="343"/>
      <c r="G32" s="343"/>
      <c r="H32" s="343"/>
      <c r="I32" s="343"/>
      <c r="J32" s="343"/>
      <c r="K32" s="221"/>
    </row>
    <row r="33" spans="2:11" ht="15" customHeight="1">
      <c r="B33" s="224"/>
      <c r="C33" s="225"/>
      <c r="D33" s="343" t="s">
        <v>336</v>
      </c>
      <c r="E33" s="343"/>
      <c r="F33" s="343"/>
      <c r="G33" s="343"/>
      <c r="H33" s="343"/>
      <c r="I33" s="343"/>
      <c r="J33" s="343"/>
      <c r="K33" s="221"/>
    </row>
    <row r="34" spans="2:11" ht="15" customHeight="1">
      <c r="B34" s="224"/>
      <c r="C34" s="225"/>
      <c r="D34" s="223"/>
      <c r="E34" s="227" t="s">
        <v>108</v>
      </c>
      <c r="F34" s="223"/>
      <c r="G34" s="343" t="s">
        <v>337</v>
      </c>
      <c r="H34" s="343"/>
      <c r="I34" s="343"/>
      <c r="J34" s="343"/>
      <c r="K34" s="221"/>
    </row>
    <row r="35" spans="2:11" ht="30.75" customHeight="1">
      <c r="B35" s="224"/>
      <c r="C35" s="225"/>
      <c r="D35" s="223"/>
      <c r="E35" s="227" t="s">
        <v>338</v>
      </c>
      <c r="F35" s="223"/>
      <c r="G35" s="343" t="s">
        <v>339</v>
      </c>
      <c r="H35" s="343"/>
      <c r="I35" s="343"/>
      <c r="J35" s="343"/>
      <c r="K35" s="221"/>
    </row>
    <row r="36" spans="2:11" ht="15" customHeight="1">
      <c r="B36" s="224"/>
      <c r="C36" s="225"/>
      <c r="D36" s="223"/>
      <c r="E36" s="227" t="s">
        <v>58</v>
      </c>
      <c r="F36" s="223"/>
      <c r="G36" s="343" t="s">
        <v>340</v>
      </c>
      <c r="H36" s="343"/>
      <c r="I36" s="343"/>
      <c r="J36" s="343"/>
      <c r="K36" s="221"/>
    </row>
    <row r="37" spans="2:11" ht="15" customHeight="1">
      <c r="B37" s="224"/>
      <c r="C37" s="225"/>
      <c r="D37" s="223"/>
      <c r="E37" s="227" t="s">
        <v>109</v>
      </c>
      <c r="F37" s="223"/>
      <c r="G37" s="343" t="s">
        <v>341</v>
      </c>
      <c r="H37" s="343"/>
      <c r="I37" s="343"/>
      <c r="J37" s="343"/>
      <c r="K37" s="221"/>
    </row>
    <row r="38" spans="2:11" ht="15" customHeight="1">
      <c r="B38" s="224"/>
      <c r="C38" s="225"/>
      <c r="D38" s="223"/>
      <c r="E38" s="227" t="s">
        <v>110</v>
      </c>
      <c r="F38" s="223"/>
      <c r="G38" s="343" t="s">
        <v>342</v>
      </c>
      <c r="H38" s="343"/>
      <c r="I38" s="343"/>
      <c r="J38" s="343"/>
      <c r="K38" s="221"/>
    </row>
    <row r="39" spans="2:11" ht="15" customHeight="1">
      <c r="B39" s="224"/>
      <c r="C39" s="225"/>
      <c r="D39" s="223"/>
      <c r="E39" s="227" t="s">
        <v>111</v>
      </c>
      <c r="F39" s="223"/>
      <c r="G39" s="343" t="s">
        <v>343</v>
      </c>
      <c r="H39" s="343"/>
      <c r="I39" s="343"/>
      <c r="J39" s="343"/>
      <c r="K39" s="221"/>
    </row>
    <row r="40" spans="2:11" ht="15" customHeight="1">
      <c r="B40" s="224"/>
      <c r="C40" s="225"/>
      <c r="D40" s="223"/>
      <c r="E40" s="227" t="s">
        <v>344</v>
      </c>
      <c r="F40" s="223"/>
      <c r="G40" s="343" t="s">
        <v>345</v>
      </c>
      <c r="H40" s="343"/>
      <c r="I40" s="343"/>
      <c r="J40" s="343"/>
      <c r="K40" s="221"/>
    </row>
    <row r="41" spans="2:11" ht="15" customHeight="1">
      <c r="B41" s="224"/>
      <c r="C41" s="225"/>
      <c r="D41" s="223"/>
      <c r="E41" s="227"/>
      <c r="F41" s="223"/>
      <c r="G41" s="343" t="s">
        <v>346</v>
      </c>
      <c r="H41" s="343"/>
      <c r="I41" s="343"/>
      <c r="J41" s="343"/>
      <c r="K41" s="221"/>
    </row>
    <row r="42" spans="2:11" ht="15" customHeight="1">
      <c r="B42" s="224"/>
      <c r="C42" s="225"/>
      <c r="D42" s="223"/>
      <c r="E42" s="227" t="s">
        <v>347</v>
      </c>
      <c r="F42" s="223"/>
      <c r="G42" s="343" t="s">
        <v>348</v>
      </c>
      <c r="H42" s="343"/>
      <c r="I42" s="343"/>
      <c r="J42" s="343"/>
      <c r="K42" s="221"/>
    </row>
    <row r="43" spans="2:11" ht="15" customHeight="1">
      <c r="B43" s="224"/>
      <c r="C43" s="225"/>
      <c r="D43" s="223"/>
      <c r="E43" s="227" t="s">
        <v>113</v>
      </c>
      <c r="F43" s="223"/>
      <c r="G43" s="343" t="s">
        <v>349</v>
      </c>
      <c r="H43" s="343"/>
      <c r="I43" s="343"/>
      <c r="J43" s="343"/>
      <c r="K43" s="221"/>
    </row>
    <row r="44" spans="2:11" ht="12.75" customHeight="1">
      <c r="B44" s="224"/>
      <c r="C44" s="225"/>
      <c r="D44" s="223"/>
      <c r="E44" s="223"/>
      <c r="F44" s="223"/>
      <c r="G44" s="223"/>
      <c r="H44" s="223"/>
      <c r="I44" s="223"/>
      <c r="J44" s="223"/>
      <c r="K44" s="221"/>
    </row>
    <row r="45" spans="2:11" ht="15" customHeight="1">
      <c r="B45" s="224"/>
      <c r="C45" s="225"/>
      <c r="D45" s="343" t="s">
        <v>350</v>
      </c>
      <c r="E45" s="343"/>
      <c r="F45" s="343"/>
      <c r="G45" s="343"/>
      <c r="H45" s="343"/>
      <c r="I45" s="343"/>
      <c r="J45" s="343"/>
      <c r="K45" s="221"/>
    </row>
    <row r="46" spans="2:11" ht="15" customHeight="1">
      <c r="B46" s="224"/>
      <c r="C46" s="225"/>
      <c r="D46" s="225"/>
      <c r="E46" s="343" t="s">
        <v>351</v>
      </c>
      <c r="F46" s="343"/>
      <c r="G46" s="343"/>
      <c r="H46" s="343"/>
      <c r="I46" s="343"/>
      <c r="J46" s="343"/>
      <c r="K46" s="221"/>
    </row>
    <row r="47" spans="2:11" ht="15" customHeight="1">
      <c r="B47" s="224"/>
      <c r="C47" s="225"/>
      <c r="D47" s="225"/>
      <c r="E47" s="343" t="s">
        <v>352</v>
      </c>
      <c r="F47" s="343"/>
      <c r="G47" s="343"/>
      <c r="H47" s="343"/>
      <c r="I47" s="343"/>
      <c r="J47" s="343"/>
      <c r="K47" s="221"/>
    </row>
    <row r="48" spans="2:11" ht="15" customHeight="1">
      <c r="B48" s="224"/>
      <c r="C48" s="225"/>
      <c r="D48" s="225"/>
      <c r="E48" s="343" t="s">
        <v>353</v>
      </c>
      <c r="F48" s="343"/>
      <c r="G48" s="343"/>
      <c r="H48" s="343"/>
      <c r="I48" s="343"/>
      <c r="J48" s="343"/>
      <c r="K48" s="221"/>
    </row>
    <row r="49" spans="2:11" ht="15" customHeight="1">
      <c r="B49" s="224"/>
      <c r="C49" s="225"/>
      <c r="D49" s="343" t="s">
        <v>354</v>
      </c>
      <c r="E49" s="343"/>
      <c r="F49" s="343"/>
      <c r="G49" s="343"/>
      <c r="H49" s="343"/>
      <c r="I49" s="343"/>
      <c r="J49" s="343"/>
      <c r="K49" s="221"/>
    </row>
    <row r="50" spans="2:11" ht="25.5" customHeight="1">
      <c r="B50" s="220"/>
      <c r="C50" s="344" t="s">
        <v>355</v>
      </c>
      <c r="D50" s="344"/>
      <c r="E50" s="344"/>
      <c r="F50" s="344"/>
      <c r="G50" s="344"/>
      <c r="H50" s="344"/>
      <c r="I50" s="344"/>
      <c r="J50" s="344"/>
      <c r="K50" s="221"/>
    </row>
    <row r="51" spans="2:11" ht="5.25" customHeight="1">
      <c r="B51" s="220"/>
      <c r="C51" s="222"/>
      <c r="D51" s="222"/>
      <c r="E51" s="222"/>
      <c r="F51" s="222"/>
      <c r="G51" s="222"/>
      <c r="H51" s="222"/>
      <c r="I51" s="222"/>
      <c r="J51" s="222"/>
      <c r="K51" s="221"/>
    </row>
    <row r="52" spans="2:11" ht="15" customHeight="1">
      <c r="B52" s="220"/>
      <c r="C52" s="343" t="s">
        <v>356</v>
      </c>
      <c r="D52" s="343"/>
      <c r="E52" s="343"/>
      <c r="F52" s="343"/>
      <c r="G52" s="343"/>
      <c r="H52" s="343"/>
      <c r="I52" s="343"/>
      <c r="J52" s="343"/>
      <c r="K52" s="221"/>
    </row>
    <row r="53" spans="2:11" ht="15" customHeight="1">
      <c r="B53" s="220"/>
      <c r="C53" s="343" t="s">
        <v>357</v>
      </c>
      <c r="D53" s="343"/>
      <c r="E53" s="343"/>
      <c r="F53" s="343"/>
      <c r="G53" s="343"/>
      <c r="H53" s="343"/>
      <c r="I53" s="343"/>
      <c r="J53" s="343"/>
      <c r="K53" s="221"/>
    </row>
    <row r="54" spans="2:11" ht="12.75" customHeight="1">
      <c r="B54" s="220"/>
      <c r="C54" s="223"/>
      <c r="D54" s="223"/>
      <c r="E54" s="223"/>
      <c r="F54" s="223"/>
      <c r="G54" s="223"/>
      <c r="H54" s="223"/>
      <c r="I54" s="223"/>
      <c r="J54" s="223"/>
      <c r="K54" s="221"/>
    </row>
    <row r="55" spans="2:11" ht="15" customHeight="1">
      <c r="B55" s="220"/>
      <c r="C55" s="343" t="s">
        <v>358</v>
      </c>
      <c r="D55" s="343"/>
      <c r="E55" s="343"/>
      <c r="F55" s="343"/>
      <c r="G55" s="343"/>
      <c r="H55" s="343"/>
      <c r="I55" s="343"/>
      <c r="J55" s="343"/>
      <c r="K55" s="221"/>
    </row>
    <row r="56" spans="2:11" ht="15" customHeight="1">
      <c r="B56" s="220"/>
      <c r="C56" s="225"/>
      <c r="D56" s="343" t="s">
        <v>359</v>
      </c>
      <c r="E56" s="343"/>
      <c r="F56" s="343"/>
      <c r="G56" s="343"/>
      <c r="H56" s="343"/>
      <c r="I56" s="343"/>
      <c r="J56" s="343"/>
      <c r="K56" s="221"/>
    </row>
    <row r="57" spans="2:11" ht="15" customHeight="1">
      <c r="B57" s="220"/>
      <c r="C57" s="225"/>
      <c r="D57" s="343" t="s">
        <v>360</v>
      </c>
      <c r="E57" s="343"/>
      <c r="F57" s="343"/>
      <c r="G57" s="343"/>
      <c r="H57" s="343"/>
      <c r="I57" s="343"/>
      <c r="J57" s="343"/>
      <c r="K57" s="221"/>
    </row>
    <row r="58" spans="2:11" ht="15" customHeight="1">
      <c r="B58" s="220"/>
      <c r="C58" s="225"/>
      <c r="D58" s="343" t="s">
        <v>361</v>
      </c>
      <c r="E58" s="343"/>
      <c r="F58" s="343"/>
      <c r="G58" s="343"/>
      <c r="H58" s="343"/>
      <c r="I58" s="343"/>
      <c r="J58" s="343"/>
      <c r="K58" s="221"/>
    </row>
    <row r="59" spans="2:11" ht="15" customHeight="1">
      <c r="B59" s="220"/>
      <c r="C59" s="225"/>
      <c r="D59" s="343" t="s">
        <v>362</v>
      </c>
      <c r="E59" s="343"/>
      <c r="F59" s="343"/>
      <c r="G59" s="343"/>
      <c r="H59" s="343"/>
      <c r="I59" s="343"/>
      <c r="J59" s="343"/>
      <c r="K59" s="221"/>
    </row>
    <row r="60" spans="2:11" ht="15" customHeight="1">
      <c r="B60" s="220"/>
      <c r="C60" s="225"/>
      <c r="D60" s="342" t="s">
        <v>363</v>
      </c>
      <c r="E60" s="342"/>
      <c r="F60" s="342"/>
      <c r="G60" s="342"/>
      <c r="H60" s="342"/>
      <c r="I60" s="342"/>
      <c r="J60" s="342"/>
      <c r="K60" s="221"/>
    </row>
    <row r="61" spans="2:11" ht="15" customHeight="1">
      <c r="B61" s="220"/>
      <c r="C61" s="225"/>
      <c r="D61" s="343" t="s">
        <v>364</v>
      </c>
      <c r="E61" s="343"/>
      <c r="F61" s="343"/>
      <c r="G61" s="343"/>
      <c r="H61" s="343"/>
      <c r="I61" s="343"/>
      <c r="J61" s="343"/>
      <c r="K61" s="221"/>
    </row>
    <row r="62" spans="2:11" ht="12.75" customHeight="1">
      <c r="B62" s="220"/>
      <c r="C62" s="225"/>
      <c r="D62" s="225"/>
      <c r="E62" s="228"/>
      <c r="F62" s="225"/>
      <c r="G62" s="225"/>
      <c r="H62" s="225"/>
      <c r="I62" s="225"/>
      <c r="J62" s="225"/>
      <c r="K62" s="221"/>
    </row>
    <row r="63" spans="2:11" ht="15" customHeight="1">
      <c r="B63" s="220"/>
      <c r="C63" s="225"/>
      <c r="D63" s="343" t="s">
        <v>365</v>
      </c>
      <c r="E63" s="343"/>
      <c r="F63" s="343"/>
      <c r="G63" s="343"/>
      <c r="H63" s="343"/>
      <c r="I63" s="343"/>
      <c r="J63" s="343"/>
      <c r="K63" s="221"/>
    </row>
    <row r="64" spans="2:11" ht="15" customHeight="1">
      <c r="B64" s="220"/>
      <c r="C64" s="225"/>
      <c r="D64" s="342" t="s">
        <v>366</v>
      </c>
      <c r="E64" s="342"/>
      <c r="F64" s="342"/>
      <c r="G64" s="342"/>
      <c r="H64" s="342"/>
      <c r="I64" s="342"/>
      <c r="J64" s="342"/>
      <c r="K64" s="221"/>
    </row>
    <row r="65" spans="2:11" ht="15" customHeight="1">
      <c r="B65" s="220"/>
      <c r="C65" s="225"/>
      <c r="D65" s="343" t="s">
        <v>367</v>
      </c>
      <c r="E65" s="343"/>
      <c r="F65" s="343"/>
      <c r="G65" s="343"/>
      <c r="H65" s="343"/>
      <c r="I65" s="343"/>
      <c r="J65" s="343"/>
      <c r="K65" s="221"/>
    </row>
    <row r="66" spans="2:11" ht="15" customHeight="1">
      <c r="B66" s="220"/>
      <c r="C66" s="225"/>
      <c r="D66" s="343" t="s">
        <v>368</v>
      </c>
      <c r="E66" s="343"/>
      <c r="F66" s="343"/>
      <c r="G66" s="343"/>
      <c r="H66" s="343"/>
      <c r="I66" s="343"/>
      <c r="J66" s="343"/>
      <c r="K66" s="221"/>
    </row>
    <row r="67" spans="2:11" ht="15" customHeight="1">
      <c r="B67" s="220"/>
      <c r="C67" s="225"/>
      <c r="D67" s="343" t="s">
        <v>369</v>
      </c>
      <c r="E67" s="343"/>
      <c r="F67" s="343"/>
      <c r="G67" s="343"/>
      <c r="H67" s="343"/>
      <c r="I67" s="343"/>
      <c r="J67" s="343"/>
      <c r="K67" s="221"/>
    </row>
    <row r="68" spans="2:11" ht="15" customHeight="1">
      <c r="B68" s="220"/>
      <c r="C68" s="225"/>
      <c r="D68" s="343" t="s">
        <v>370</v>
      </c>
      <c r="E68" s="343"/>
      <c r="F68" s="343"/>
      <c r="G68" s="343"/>
      <c r="H68" s="343"/>
      <c r="I68" s="343"/>
      <c r="J68" s="343"/>
      <c r="K68" s="221"/>
    </row>
    <row r="69" spans="2:11" ht="12.75" customHeight="1">
      <c r="B69" s="229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2:11" ht="18.75" customHeight="1">
      <c r="B70" s="232"/>
      <c r="C70" s="232"/>
      <c r="D70" s="232"/>
      <c r="E70" s="232"/>
      <c r="F70" s="232"/>
      <c r="G70" s="232"/>
      <c r="H70" s="232"/>
      <c r="I70" s="232"/>
      <c r="J70" s="232"/>
      <c r="K70" s="233"/>
    </row>
    <row r="71" spans="2:11" ht="18.75" customHeight="1"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  <row r="72" spans="2:11" ht="7.5" customHeight="1">
      <c r="B72" s="234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ht="45" customHeight="1">
      <c r="B73" s="237"/>
      <c r="C73" s="341" t="s">
        <v>91</v>
      </c>
      <c r="D73" s="341"/>
      <c r="E73" s="341"/>
      <c r="F73" s="341"/>
      <c r="G73" s="341"/>
      <c r="H73" s="341"/>
      <c r="I73" s="341"/>
      <c r="J73" s="341"/>
      <c r="K73" s="238"/>
    </row>
    <row r="74" spans="2:11" ht="17.25" customHeight="1">
      <c r="B74" s="237"/>
      <c r="C74" s="239" t="s">
        <v>371</v>
      </c>
      <c r="D74" s="239"/>
      <c r="E74" s="239"/>
      <c r="F74" s="239" t="s">
        <v>372</v>
      </c>
      <c r="G74" s="240"/>
      <c r="H74" s="239" t="s">
        <v>109</v>
      </c>
      <c r="I74" s="239" t="s">
        <v>62</v>
      </c>
      <c r="J74" s="239" t="s">
        <v>373</v>
      </c>
      <c r="K74" s="238"/>
    </row>
    <row r="75" spans="2:11" ht="17.25" customHeight="1">
      <c r="B75" s="237"/>
      <c r="C75" s="241" t="s">
        <v>374</v>
      </c>
      <c r="D75" s="241"/>
      <c r="E75" s="241"/>
      <c r="F75" s="242" t="s">
        <v>375</v>
      </c>
      <c r="G75" s="243"/>
      <c r="H75" s="241"/>
      <c r="I75" s="241"/>
      <c r="J75" s="241" t="s">
        <v>376</v>
      </c>
      <c r="K75" s="238"/>
    </row>
    <row r="76" spans="2:11" ht="5.25" customHeight="1">
      <c r="B76" s="237"/>
      <c r="C76" s="244"/>
      <c r="D76" s="244"/>
      <c r="E76" s="244"/>
      <c r="F76" s="244"/>
      <c r="G76" s="245"/>
      <c r="H76" s="244"/>
      <c r="I76" s="244"/>
      <c r="J76" s="244"/>
      <c r="K76" s="238"/>
    </row>
    <row r="77" spans="2:11" ht="15" customHeight="1">
      <c r="B77" s="237"/>
      <c r="C77" s="227" t="s">
        <v>58</v>
      </c>
      <c r="D77" s="244"/>
      <c r="E77" s="244"/>
      <c r="F77" s="246" t="s">
        <v>377</v>
      </c>
      <c r="G77" s="245"/>
      <c r="H77" s="227" t="s">
        <v>378</v>
      </c>
      <c r="I77" s="227" t="s">
        <v>379</v>
      </c>
      <c r="J77" s="227">
        <v>20</v>
      </c>
      <c r="K77" s="238"/>
    </row>
    <row r="78" spans="2:11" ht="15" customHeight="1">
      <c r="B78" s="237"/>
      <c r="C78" s="227" t="s">
        <v>380</v>
      </c>
      <c r="D78" s="227"/>
      <c r="E78" s="227"/>
      <c r="F78" s="246" t="s">
        <v>377</v>
      </c>
      <c r="G78" s="245"/>
      <c r="H78" s="227" t="s">
        <v>381</v>
      </c>
      <c r="I78" s="227" t="s">
        <v>379</v>
      </c>
      <c r="J78" s="227">
        <v>120</v>
      </c>
      <c r="K78" s="238"/>
    </row>
    <row r="79" spans="2:11" ht="15" customHeight="1">
      <c r="B79" s="247"/>
      <c r="C79" s="227" t="s">
        <v>382</v>
      </c>
      <c r="D79" s="227"/>
      <c r="E79" s="227"/>
      <c r="F79" s="246" t="s">
        <v>383</v>
      </c>
      <c r="G79" s="245"/>
      <c r="H79" s="227" t="s">
        <v>384</v>
      </c>
      <c r="I79" s="227" t="s">
        <v>379</v>
      </c>
      <c r="J79" s="227">
        <v>50</v>
      </c>
      <c r="K79" s="238"/>
    </row>
    <row r="80" spans="2:11" ht="15" customHeight="1">
      <c r="B80" s="247"/>
      <c r="C80" s="227" t="s">
        <v>385</v>
      </c>
      <c r="D80" s="227"/>
      <c r="E80" s="227"/>
      <c r="F80" s="246" t="s">
        <v>377</v>
      </c>
      <c r="G80" s="245"/>
      <c r="H80" s="227" t="s">
        <v>386</v>
      </c>
      <c r="I80" s="227" t="s">
        <v>387</v>
      </c>
      <c r="J80" s="227"/>
      <c r="K80" s="238"/>
    </row>
    <row r="81" spans="2:11" ht="15" customHeight="1">
      <c r="B81" s="247"/>
      <c r="C81" s="248" t="s">
        <v>388</v>
      </c>
      <c r="D81" s="248"/>
      <c r="E81" s="248"/>
      <c r="F81" s="249" t="s">
        <v>383</v>
      </c>
      <c r="G81" s="248"/>
      <c r="H81" s="248" t="s">
        <v>389</v>
      </c>
      <c r="I81" s="248" t="s">
        <v>379</v>
      </c>
      <c r="J81" s="248">
        <v>15</v>
      </c>
      <c r="K81" s="238"/>
    </row>
    <row r="82" spans="2:11" ht="15" customHeight="1">
      <c r="B82" s="247"/>
      <c r="C82" s="248" t="s">
        <v>390</v>
      </c>
      <c r="D82" s="248"/>
      <c r="E82" s="248"/>
      <c r="F82" s="249" t="s">
        <v>383</v>
      </c>
      <c r="G82" s="248"/>
      <c r="H82" s="248" t="s">
        <v>391</v>
      </c>
      <c r="I82" s="248" t="s">
        <v>379</v>
      </c>
      <c r="J82" s="248">
        <v>15</v>
      </c>
      <c r="K82" s="238"/>
    </row>
    <row r="83" spans="2:11" ht="15" customHeight="1">
      <c r="B83" s="247"/>
      <c r="C83" s="248" t="s">
        <v>392</v>
      </c>
      <c r="D83" s="248"/>
      <c r="E83" s="248"/>
      <c r="F83" s="249" t="s">
        <v>383</v>
      </c>
      <c r="G83" s="248"/>
      <c r="H83" s="248" t="s">
        <v>393</v>
      </c>
      <c r="I83" s="248" t="s">
        <v>379</v>
      </c>
      <c r="J83" s="248">
        <v>20</v>
      </c>
      <c r="K83" s="238"/>
    </row>
    <row r="84" spans="2:11" ht="15" customHeight="1">
      <c r="B84" s="247"/>
      <c r="C84" s="248" t="s">
        <v>394</v>
      </c>
      <c r="D84" s="248"/>
      <c r="E84" s="248"/>
      <c r="F84" s="249" t="s">
        <v>383</v>
      </c>
      <c r="G84" s="248"/>
      <c r="H84" s="248" t="s">
        <v>395</v>
      </c>
      <c r="I84" s="248" t="s">
        <v>379</v>
      </c>
      <c r="J84" s="248">
        <v>20</v>
      </c>
      <c r="K84" s="238"/>
    </row>
    <row r="85" spans="2:11" ht="15" customHeight="1">
      <c r="B85" s="247"/>
      <c r="C85" s="227" t="s">
        <v>396</v>
      </c>
      <c r="D85" s="227"/>
      <c r="E85" s="227"/>
      <c r="F85" s="246" t="s">
        <v>383</v>
      </c>
      <c r="G85" s="245"/>
      <c r="H85" s="227" t="s">
        <v>397</v>
      </c>
      <c r="I85" s="227" t="s">
        <v>379</v>
      </c>
      <c r="J85" s="227">
        <v>50</v>
      </c>
      <c r="K85" s="238"/>
    </row>
    <row r="86" spans="2:11" ht="15" customHeight="1">
      <c r="B86" s="247"/>
      <c r="C86" s="227" t="s">
        <v>398</v>
      </c>
      <c r="D86" s="227"/>
      <c r="E86" s="227"/>
      <c r="F86" s="246" t="s">
        <v>383</v>
      </c>
      <c r="G86" s="245"/>
      <c r="H86" s="227" t="s">
        <v>399</v>
      </c>
      <c r="I86" s="227" t="s">
        <v>379</v>
      </c>
      <c r="J86" s="227">
        <v>20</v>
      </c>
      <c r="K86" s="238"/>
    </row>
    <row r="87" spans="2:11" ht="15" customHeight="1">
      <c r="B87" s="247"/>
      <c r="C87" s="227" t="s">
        <v>400</v>
      </c>
      <c r="D87" s="227"/>
      <c r="E87" s="227"/>
      <c r="F87" s="246" t="s">
        <v>383</v>
      </c>
      <c r="G87" s="245"/>
      <c r="H87" s="227" t="s">
        <v>401</v>
      </c>
      <c r="I87" s="227" t="s">
        <v>379</v>
      </c>
      <c r="J87" s="227">
        <v>20</v>
      </c>
      <c r="K87" s="238"/>
    </row>
    <row r="88" spans="2:11" ht="15" customHeight="1">
      <c r="B88" s="247"/>
      <c r="C88" s="227" t="s">
        <v>402</v>
      </c>
      <c r="D88" s="227"/>
      <c r="E88" s="227"/>
      <c r="F88" s="246" t="s">
        <v>383</v>
      </c>
      <c r="G88" s="245"/>
      <c r="H88" s="227" t="s">
        <v>403</v>
      </c>
      <c r="I88" s="227" t="s">
        <v>379</v>
      </c>
      <c r="J88" s="227">
        <v>50</v>
      </c>
      <c r="K88" s="238"/>
    </row>
    <row r="89" spans="2:11" ht="15" customHeight="1">
      <c r="B89" s="247"/>
      <c r="C89" s="227" t="s">
        <v>404</v>
      </c>
      <c r="D89" s="227"/>
      <c r="E89" s="227"/>
      <c r="F89" s="246" t="s">
        <v>383</v>
      </c>
      <c r="G89" s="245"/>
      <c r="H89" s="227" t="s">
        <v>404</v>
      </c>
      <c r="I89" s="227" t="s">
        <v>379</v>
      </c>
      <c r="J89" s="227">
        <v>50</v>
      </c>
      <c r="K89" s="238"/>
    </row>
    <row r="90" spans="2:11" ht="15" customHeight="1">
      <c r="B90" s="247"/>
      <c r="C90" s="227" t="s">
        <v>114</v>
      </c>
      <c r="D90" s="227"/>
      <c r="E90" s="227"/>
      <c r="F90" s="246" t="s">
        <v>383</v>
      </c>
      <c r="G90" s="245"/>
      <c r="H90" s="227" t="s">
        <v>405</v>
      </c>
      <c r="I90" s="227" t="s">
        <v>379</v>
      </c>
      <c r="J90" s="227">
        <v>255</v>
      </c>
      <c r="K90" s="238"/>
    </row>
    <row r="91" spans="2:11" ht="15" customHeight="1">
      <c r="B91" s="247"/>
      <c r="C91" s="227" t="s">
        <v>406</v>
      </c>
      <c r="D91" s="227"/>
      <c r="E91" s="227"/>
      <c r="F91" s="246" t="s">
        <v>377</v>
      </c>
      <c r="G91" s="245"/>
      <c r="H91" s="227" t="s">
        <v>407</v>
      </c>
      <c r="I91" s="227" t="s">
        <v>408</v>
      </c>
      <c r="J91" s="227"/>
      <c r="K91" s="238"/>
    </row>
    <row r="92" spans="2:11" ht="15" customHeight="1">
      <c r="B92" s="247"/>
      <c r="C92" s="227" t="s">
        <v>409</v>
      </c>
      <c r="D92" s="227"/>
      <c r="E92" s="227"/>
      <c r="F92" s="246" t="s">
        <v>377</v>
      </c>
      <c r="G92" s="245"/>
      <c r="H92" s="227" t="s">
        <v>410</v>
      </c>
      <c r="I92" s="227" t="s">
        <v>411</v>
      </c>
      <c r="J92" s="227"/>
      <c r="K92" s="238"/>
    </row>
    <row r="93" spans="2:11" ht="15" customHeight="1">
      <c r="B93" s="247"/>
      <c r="C93" s="227" t="s">
        <v>412</v>
      </c>
      <c r="D93" s="227"/>
      <c r="E93" s="227"/>
      <c r="F93" s="246" t="s">
        <v>377</v>
      </c>
      <c r="G93" s="245"/>
      <c r="H93" s="227" t="s">
        <v>412</v>
      </c>
      <c r="I93" s="227" t="s">
        <v>411</v>
      </c>
      <c r="J93" s="227"/>
      <c r="K93" s="238"/>
    </row>
    <row r="94" spans="2:11" ht="15" customHeight="1">
      <c r="B94" s="247"/>
      <c r="C94" s="227" t="s">
        <v>43</v>
      </c>
      <c r="D94" s="227"/>
      <c r="E94" s="227"/>
      <c r="F94" s="246" t="s">
        <v>377</v>
      </c>
      <c r="G94" s="245"/>
      <c r="H94" s="227" t="s">
        <v>413</v>
      </c>
      <c r="I94" s="227" t="s">
        <v>411</v>
      </c>
      <c r="J94" s="227"/>
      <c r="K94" s="238"/>
    </row>
    <row r="95" spans="2:11" ht="15" customHeight="1">
      <c r="B95" s="247"/>
      <c r="C95" s="227" t="s">
        <v>53</v>
      </c>
      <c r="D95" s="227"/>
      <c r="E95" s="227"/>
      <c r="F95" s="246" t="s">
        <v>377</v>
      </c>
      <c r="G95" s="245"/>
      <c r="H95" s="227" t="s">
        <v>414</v>
      </c>
      <c r="I95" s="227" t="s">
        <v>411</v>
      </c>
      <c r="J95" s="227"/>
      <c r="K95" s="238"/>
    </row>
    <row r="96" spans="2:11" ht="15" customHeight="1">
      <c r="B96" s="250"/>
      <c r="C96" s="251"/>
      <c r="D96" s="251"/>
      <c r="E96" s="251"/>
      <c r="F96" s="251"/>
      <c r="G96" s="251"/>
      <c r="H96" s="251"/>
      <c r="I96" s="251"/>
      <c r="J96" s="251"/>
      <c r="K96" s="252"/>
    </row>
    <row r="97" spans="2:11" ht="18.75" customHeight="1">
      <c r="B97" s="253"/>
      <c r="C97" s="254"/>
      <c r="D97" s="254"/>
      <c r="E97" s="254"/>
      <c r="F97" s="254"/>
      <c r="G97" s="254"/>
      <c r="H97" s="254"/>
      <c r="I97" s="254"/>
      <c r="J97" s="254"/>
      <c r="K97" s="253"/>
    </row>
    <row r="98" spans="2:11" ht="18.75" customHeight="1"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7.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6"/>
    </row>
    <row r="100" spans="2:11" ht="45" customHeight="1">
      <c r="B100" s="237"/>
      <c r="C100" s="341" t="s">
        <v>415</v>
      </c>
      <c r="D100" s="341"/>
      <c r="E100" s="341"/>
      <c r="F100" s="341"/>
      <c r="G100" s="341"/>
      <c r="H100" s="341"/>
      <c r="I100" s="341"/>
      <c r="J100" s="341"/>
      <c r="K100" s="238"/>
    </row>
    <row r="101" spans="2:11" ht="17.25" customHeight="1">
      <c r="B101" s="237"/>
      <c r="C101" s="239" t="s">
        <v>371</v>
      </c>
      <c r="D101" s="239"/>
      <c r="E101" s="239"/>
      <c r="F101" s="239" t="s">
        <v>372</v>
      </c>
      <c r="G101" s="240"/>
      <c r="H101" s="239" t="s">
        <v>109</v>
      </c>
      <c r="I101" s="239" t="s">
        <v>62</v>
      </c>
      <c r="J101" s="239" t="s">
        <v>373</v>
      </c>
      <c r="K101" s="238"/>
    </row>
    <row r="102" spans="2:11" ht="17.25" customHeight="1">
      <c r="B102" s="237"/>
      <c r="C102" s="241" t="s">
        <v>374</v>
      </c>
      <c r="D102" s="241"/>
      <c r="E102" s="241"/>
      <c r="F102" s="242" t="s">
        <v>375</v>
      </c>
      <c r="G102" s="243"/>
      <c r="H102" s="241"/>
      <c r="I102" s="241"/>
      <c r="J102" s="241" t="s">
        <v>376</v>
      </c>
      <c r="K102" s="238"/>
    </row>
    <row r="103" spans="2:11" ht="5.25" customHeight="1">
      <c r="B103" s="237"/>
      <c r="C103" s="239"/>
      <c r="D103" s="239"/>
      <c r="E103" s="239"/>
      <c r="F103" s="239"/>
      <c r="G103" s="255"/>
      <c r="H103" s="239"/>
      <c r="I103" s="239"/>
      <c r="J103" s="239"/>
      <c r="K103" s="238"/>
    </row>
    <row r="104" spans="2:11" ht="15" customHeight="1">
      <c r="B104" s="237"/>
      <c r="C104" s="227" t="s">
        <v>58</v>
      </c>
      <c r="D104" s="244"/>
      <c r="E104" s="244"/>
      <c r="F104" s="246" t="s">
        <v>377</v>
      </c>
      <c r="G104" s="255"/>
      <c r="H104" s="227" t="s">
        <v>416</v>
      </c>
      <c r="I104" s="227" t="s">
        <v>379</v>
      </c>
      <c r="J104" s="227">
        <v>20</v>
      </c>
      <c r="K104" s="238"/>
    </row>
    <row r="105" spans="2:11" ht="15" customHeight="1">
      <c r="B105" s="237"/>
      <c r="C105" s="227" t="s">
        <v>380</v>
      </c>
      <c r="D105" s="227"/>
      <c r="E105" s="227"/>
      <c r="F105" s="246" t="s">
        <v>377</v>
      </c>
      <c r="G105" s="227"/>
      <c r="H105" s="227" t="s">
        <v>416</v>
      </c>
      <c r="I105" s="227" t="s">
        <v>379</v>
      </c>
      <c r="J105" s="227">
        <v>120</v>
      </c>
      <c r="K105" s="238"/>
    </row>
    <row r="106" spans="2:11" ht="15" customHeight="1">
      <c r="B106" s="247"/>
      <c r="C106" s="227" t="s">
        <v>382</v>
      </c>
      <c r="D106" s="227"/>
      <c r="E106" s="227"/>
      <c r="F106" s="246" t="s">
        <v>383</v>
      </c>
      <c r="G106" s="227"/>
      <c r="H106" s="227" t="s">
        <v>416</v>
      </c>
      <c r="I106" s="227" t="s">
        <v>379</v>
      </c>
      <c r="J106" s="227">
        <v>50</v>
      </c>
      <c r="K106" s="238"/>
    </row>
    <row r="107" spans="2:11" ht="15" customHeight="1">
      <c r="B107" s="247"/>
      <c r="C107" s="227" t="s">
        <v>385</v>
      </c>
      <c r="D107" s="227"/>
      <c r="E107" s="227"/>
      <c r="F107" s="246" t="s">
        <v>377</v>
      </c>
      <c r="G107" s="227"/>
      <c r="H107" s="227" t="s">
        <v>416</v>
      </c>
      <c r="I107" s="227" t="s">
        <v>387</v>
      </c>
      <c r="J107" s="227"/>
      <c r="K107" s="238"/>
    </row>
    <row r="108" spans="2:11" ht="15" customHeight="1">
      <c r="B108" s="247"/>
      <c r="C108" s="227" t="s">
        <v>396</v>
      </c>
      <c r="D108" s="227"/>
      <c r="E108" s="227"/>
      <c r="F108" s="246" t="s">
        <v>383</v>
      </c>
      <c r="G108" s="227"/>
      <c r="H108" s="227" t="s">
        <v>416</v>
      </c>
      <c r="I108" s="227" t="s">
        <v>379</v>
      </c>
      <c r="J108" s="227">
        <v>50</v>
      </c>
      <c r="K108" s="238"/>
    </row>
    <row r="109" spans="2:11" ht="15" customHeight="1">
      <c r="B109" s="247"/>
      <c r="C109" s="227" t="s">
        <v>404</v>
      </c>
      <c r="D109" s="227"/>
      <c r="E109" s="227"/>
      <c r="F109" s="246" t="s">
        <v>383</v>
      </c>
      <c r="G109" s="227"/>
      <c r="H109" s="227" t="s">
        <v>416</v>
      </c>
      <c r="I109" s="227" t="s">
        <v>379</v>
      </c>
      <c r="J109" s="227">
        <v>50</v>
      </c>
      <c r="K109" s="238"/>
    </row>
    <row r="110" spans="2:11" ht="15" customHeight="1">
      <c r="B110" s="247"/>
      <c r="C110" s="227" t="s">
        <v>402</v>
      </c>
      <c r="D110" s="227"/>
      <c r="E110" s="227"/>
      <c r="F110" s="246" t="s">
        <v>383</v>
      </c>
      <c r="G110" s="227"/>
      <c r="H110" s="227" t="s">
        <v>416</v>
      </c>
      <c r="I110" s="227" t="s">
        <v>379</v>
      </c>
      <c r="J110" s="227">
        <v>50</v>
      </c>
      <c r="K110" s="238"/>
    </row>
    <row r="111" spans="2:11" ht="15" customHeight="1">
      <c r="B111" s="247"/>
      <c r="C111" s="227" t="s">
        <v>58</v>
      </c>
      <c r="D111" s="227"/>
      <c r="E111" s="227"/>
      <c r="F111" s="246" t="s">
        <v>377</v>
      </c>
      <c r="G111" s="227"/>
      <c r="H111" s="227" t="s">
        <v>417</v>
      </c>
      <c r="I111" s="227" t="s">
        <v>379</v>
      </c>
      <c r="J111" s="227">
        <v>20</v>
      </c>
      <c r="K111" s="238"/>
    </row>
    <row r="112" spans="2:11" ht="15" customHeight="1">
      <c r="B112" s="247"/>
      <c r="C112" s="227" t="s">
        <v>418</v>
      </c>
      <c r="D112" s="227"/>
      <c r="E112" s="227"/>
      <c r="F112" s="246" t="s">
        <v>377</v>
      </c>
      <c r="G112" s="227"/>
      <c r="H112" s="227" t="s">
        <v>419</v>
      </c>
      <c r="I112" s="227" t="s">
        <v>379</v>
      </c>
      <c r="J112" s="227">
        <v>120</v>
      </c>
      <c r="K112" s="238"/>
    </row>
    <row r="113" spans="2:11" ht="15" customHeight="1">
      <c r="B113" s="247"/>
      <c r="C113" s="227" t="s">
        <v>43</v>
      </c>
      <c r="D113" s="227"/>
      <c r="E113" s="227"/>
      <c r="F113" s="246" t="s">
        <v>377</v>
      </c>
      <c r="G113" s="227"/>
      <c r="H113" s="227" t="s">
        <v>420</v>
      </c>
      <c r="I113" s="227" t="s">
        <v>411</v>
      </c>
      <c r="J113" s="227"/>
      <c r="K113" s="238"/>
    </row>
    <row r="114" spans="2:11" ht="15" customHeight="1">
      <c r="B114" s="247"/>
      <c r="C114" s="227" t="s">
        <v>53</v>
      </c>
      <c r="D114" s="227"/>
      <c r="E114" s="227"/>
      <c r="F114" s="246" t="s">
        <v>377</v>
      </c>
      <c r="G114" s="227"/>
      <c r="H114" s="227" t="s">
        <v>421</v>
      </c>
      <c r="I114" s="227" t="s">
        <v>411</v>
      </c>
      <c r="J114" s="227"/>
      <c r="K114" s="238"/>
    </row>
    <row r="115" spans="2:11" ht="15" customHeight="1">
      <c r="B115" s="247"/>
      <c r="C115" s="227" t="s">
        <v>62</v>
      </c>
      <c r="D115" s="227"/>
      <c r="E115" s="227"/>
      <c r="F115" s="246" t="s">
        <v>377</v>
      </c>
      <c r="G115" s="227"/>
      <c r="H115" s="227" t="s">
        <v>422</v>
      </c>
      <c r="I115" s="227" t="s">
        <v>423</v>
      </c>
      <c r="J115" s="227"/>
      <c r="K115" s="238"/>
    </row>
    <row r="116" spans="2:11" ht="15" customHeight="1">
      <c r="B116" s="250"/>
      <c r="C116" s="256"/>
      <c r="D116" s="256"/>
      <c r="E116" s="256"/>
      <c r="F116" s="256"/>
      <c r="G116" s="256"/>
      <c r="H116" s="256"/>
      <c r="I116" s="256"/>
      <c r="J116" s="256"/>
      <c r="K116" s="252"/>
    </row>
    <row r="117" spans="2:11" ht="18.75" customHeight="1">
      <c r="B117" s="257"/>
      <c r="C117" s="223"/>
      <c r="D117" s="223"/>
      <c r="E117" s="223"/>
      <c r="F117" s="258"/>
      <c r="G117" s="223"/>
      <c r="H117" s="223"/>
      <c r="I117" s="223"/>
      <c r="J117" s="223"/>
      <c r="K117" s="257"/>
    </row>
    <row r="118" spans="2:11" ht="18.75" customHeight="1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2:11" ht="7.5" customHeight="1">
      <c r="B119" s="259"/>
      <c r="C119" s="260"/>
      <c r="D119" s="260"/>
      <c r="E119" s="260"/>
      <c r="F119" s="260"/>
      <c r="G119" s="260"/>
      <c r="H119" s="260"/>
      <c r="I119" s="260"/>
      <c r="J119" s="260"/>
      <c r="K119" s="261"/>
    </row>
    <row r="120" spans="2:11" ht="45" customHeight="1">
      <c r="B120" s="262"/>
      <c r="C120" s="340" t="s">
        <v>424</v>
      </c>
      <c r="D120" s="340"/>
      <c r="E120" s="340"/>
      <c r="F120" s="340"/>
      <c r="G120" s="340"/>
      <c r="H120" s="340"/>
      <c r="I120" s="340"/>
      <c r="J120" s="340"/>
      <c r="K120" s="263"/>
    </row>
    <row r="121" spans="2:11" ht="17.25" customHeight="1">
      <c r="B121" s="264"/>
      <c r="C121" s="239" t="s">
        <v>371</v>
      </c>
      <c r="D121" s="239"/>
      <c r="E121" s="239"/>
      <c r="F121" s="239" t="s">
        <v>372</v>
      </c>
      <c r="G121" s="240"/>
      <c r="H121" s="239" t="s">
        <v>109</v>
      </c>
      <c r="I121" s="239" t="s">
        <v>62</v>
      </c>
      <c r="J121" s="239" t="s">
        <v>373</v>
      </c>
      <c r="K121" s="265"/>
    </row>
    <row r="122" spans="2:11" ht="17.25" customHeight="1">
      <c r="B122" s="264"/>
      <c r="C122" s="241" t="s">
        <v>374</v>
      </c>
      <c r="D122" s="241"/>
      <c r="E122" s="241"/>
      <c r="F122" s="242" t="s">
        <v>375</v>
      </c>
      <c r="G122" s="243"/>
      <c r="H122" s="241"/>
      <c r="I122" s="241"/>
      <c r="J122" s="241" t="s">
        <v>376</v>
      </c>
      <c r="K122" s="265"/>
    </row>
    <row r="123" spans="2:11" ht="5.25" customHeight="1">
      <c r="B123" s="266"/>
      <c r="C123" s="244"/>
      <c r="D123" s="244"/>
      <c r="E123" s="244"/>
      <c r="F123" s="244"/>
      <c r="G123" s="227"/>
      <c r="H123" s="244"/>
      <c r="I123" s="244"/>
      <c r="J123" s="244"/>
      <c r="K123" s="267"/>
    </row>
    <row r="124" spans="2:11" ht="15" customHeight="1">
      <c r="B124" s="266"/>
      <c r="C124" s="227" t="s">
        <v>380</v>
      </c>
      <c r="D124" s="244"/>
      <c r="E124" s="244"/>
      <c r="F124" s="246" t="s">
        <v>377</v>
      </c>
      <c r="G124" s="227"/>
      <c r="H124" s="227" t="s">
        <v>416</v>
      </c>
      <c r="I124" s="227" t="s">
        <v>379</v>
      </c>
      <c r="J124" s="227">
        <v>120</v>
      </c>
      <c r="K124" s="268"/>
    </row>
    <row r="125" spans="2:11" ht="15" customHeight="1">
      <c r="B125" s="266"/>
      <c r="C125" s="227" t="s">
        <v>425</v>
      </c>
      <c r="D125" s="227"/>
      <c r="E125" s="227"/>
      <c r="F125" s="246" t="s">
        <v>377</v>
      </c>
      <c r="G125" s="227"/>
      <c r="H125" s="227" t="s">
        <v>426</v>
      </c>
      <c r="I125" s="227" t="s">
        <v>379</v>
      </c>
      <c r="J125" s="227" t="s">
        <v>427</v>
      </c>
      <c r="K125" s="268"/>
    </row>
    <row r="126" spans="2:11" ht="15" customHeight="1">
      <c r="B126" s="266"/>
      <c r="C126" s="227" t="s">
        <v>326</v>
      </c>
      <c r="D126" s="227"/>
      <c r="E126" s="227"/>
      <c r="F126" s="246" t="s">
        <v>377</v>
      </c>
      <c r="G126" s="227"/>
      <c r="H126" s="227" t="s">
        <v>428</v>
      </c>
      <c r="I126" s="227" t="s">
        <v>379</v>
      </c>
      <c r="J126" s="227" t="s">
        <v>427</v>
      </c>
      <c r="K126" s="268"/>
    </row>
    <row r="127" spans="2:11" ht="15" customHeight="1">
      <c r="B127" s="266"/>
      <c r="C127" s="227" t="s">
        <v>388</v>
      </c>
      <c r="D127" s="227"/>
      <c r="E127" s="227"/>
      <c r="F127" s="246" t="s">
        <v>383</v>
      </c>
      <c r="G127" s="227"/>
      <c r="H127" s="227" t="s">
        <v>389</v>
      </c>
      <c r="I127" s="227" t="s">
        <v>379</v>
      </c>
      <c r="J127" s="227">
        <v>15</v>
      </c>
      <c r="K127" s="268"/>
    </row>
    <row r="128" spans="2:11" ht="15" customHeight="1">
      <c r="B128" s="266"/>
      <c r="C128" s="248" t="s">
        <v>390</v>
      </c>
      <c r="D128" s="248"/>
      <c r="E128" s="248"/>
      <c r="F128" s="249" t="s">
        <v>383</v>
      </c>
      <c r="G128" s="248"/>
      <c r="H128" s="248" t="s">
        <v>391</v>
      </c>
      <c r="I128" s="248" t="s">
        <v>379</v>
      </c>
      <c r="J128" s="248">
        <v>15</v>
      </c>
      <c r="K128" s="268"/>
    </row>
    <row r="129" spans="2:11" ht="15" customHeight="1">
      <c r="B129" s="266"/>
      <c r="C129" s="248" t="s">
        <v>392</v>
      </c>
      <c r="D129" s="248"/>
      <c r="E129" s="248"/>
      <c r="F129" s="249" t="s">
        <v>383</v>
      </c>
      <c r="G129" s="248"/>
      <c r="H129" s="248" t="s">
        <v>393</v>
      </c>
      <c r="I129" s="248" t="s">
        <v>379</v>
      </c>
      <c r="J129" s="248">
        <v>20</v>
      </c>
      <c r="K129" s="268"/>
    </row>
    <row r="130" spans="2:11" ht="15" customHeight="1">
      <c r="B130" s="266"/>
      <c r="C130" s="248" t="s">
        <v>394</v>
      </c>
      <c r="D130" s="248"/>
      <c r="E130" s="248"/>
      <c r="F130" s="249" t="s">
        <v>383</v>
      </c>
      <c r="G130" s="248"/>
      <c r="H130" s="248" t="s">
        <v>395</v>
      </c>
      <c r="I130" s="248" t="s">
        <v>379</v>
      </c>
      <c r="J130" s="248">
        <v>20</v>
      </c>
      <c r="K130" s="268"/>
    </row>
    <row r="131" spans="2:11" ht="15" customHeight="1">
      <c r="B131" s="266"/>
      <c r="C131" s="227" t="s">
        <v>382</v>
      </c>
      <c r="D131" s="227"/>
      <c r="E131" s="227"/>
      <c r="F131" s="246" t="s">
        <v>383</v>
      </c>
      <c r="G131" s="227"/>
      <c r="H131" s="227" t="s">
        <v>416</v>
      </c>
      <c r="I131" s="227" t="s">
        <v>379</v>
      </c>
      <c r="J131" s="227">
        <v>50</v>
      </c>
      <c r="K131" s="268"/>
    </row>
    <row r="132" spans="2:11" ht="15" customHeight="1">
      <c r="B132" s="266"/>
      <c r="C132" s="227" t="s">
        <v>396</v>
      </c>
      <c r="D132" s="227"/>
      <c r="E132" s="227"/>
      <c r="F132" s="246" t="s">
        <v>383</v>
      </c>
      <c r="G132" s="227"/>
      <c r="H132" s="227" t="s">
        <v>416</v>
      </c>
      <c r="I132" s="227" t="s">
        <v>379</v>
      </c>
      <c r="J132" s="227">
        <v>50</v>
      </c>
      <c r="K132" s="268"/>
    </row>
    <row r="133" spans="2:11" ht="15" customHeight="1">
      <c r="B133" s="266"/>
      <c r="C133" s="227" t="s">
        <v>402</v>
      </c>
      <c r="D133" s="227"/>
      <c r="E133" s="227"/>
      <c r="F133" s="246" t="s">
        <v>383</v>
      </c>
      <c r="G133" s="227"/>
      <c r="H133" s="227" t="s">
        <v>416</v>
      </c>
      <c r="I133" s="227" t="s">
        <v>379</v>
      </c>
      <c r="J133" s="227">
        <v>50</v>
      </c>
      <c r="K133" s="268"/>
    </row>
    <row r="134" spans="2:11" ht="15" customHeight="1">
      <c r="B134" s="266"/>
      <c r="C134" s="227" t="s">
        <v>404</v>
      </c>
      <c r="D134" s="227"/>
      <c r="E134" s="227"/>
      <c r="F134" s="246" t="s">
        <v>383</v>
      </c>
      <c r="G134" s="227"/>
      <c r="H134" s="227" t="s">
        <v>416</v>
      </c>
      <c r="I134" s="227" t="s">
        <v>379</v>
      </c>
      <c r="J134" s="227">
        <v>50</v>
      </c>
      <c r="K134" s="268"/>
    </row>
    <row r="135" spans="2:11" ht="15" customHeight="1">
      <c r="B135" s="266"/>
      <c r="C135" s="227" t="s">
        <v>114</v>
      </c>
      <c r="D135" s="227"/>
      <c r="E135" s="227"/>
      <c r="F135" s="246" t="s">
        <v>383</v>
      </c>
      <c r="G135" s="227"/>
      <c r="H135" s="227" t="s">
        <v>429</v>
      </c>
      <c r="I135" s="227" t="s">
        <v>379</v>
      </c>
      <c r="J135" s="227">
        <v>255</v>
      </c>
      <c r="K135" s="268"/>
    </row>
    <row r="136" spans="2:11" ht="15" customHeight="1">
      <c r="B136" s="266"/>
      <c r="C136" s="227" t="s">
        <v>406</v>
      </c>
      <c r="D136" s="227"/>
      <c r="E136" s="227"/>
      <c r="F136" s="246" t="s">
        <v>377</v>
      </c>
      <c r="G136" s="227"/>
      <c r="H136" s="227" t="s">
        <v>430</v>
      </c>
      <c r="I136" s="227" t="s">
        <v>408</v>
      </c>
      <c r="J136" s="227"/>
      <c r="K136" s="268"/>
    </row>
    <row r="137" spans="2:11" ht="15" customHeight="1">
      <c r="B137" s="266"/>
      <c r="C137" s="227" t="s">
        <v>409</v>
      </c>
      <c r="D137" s="227"/>
      <c r="E137" s="227"/>
      <c r="F137" s="246" t="s">
        <v>377</v>
      </c>
      <c r="G137" s="227"/>
      <c r="H137" s="227" t="s">
        <v>431</v>
      </c>
      <c r="I137" s="227" t="s">
        <v>411</v>
      </c>
      <c r="J137" s="227"/>
      <c r="K137" s="268"/>
    </row>
    <row r="138" spans="2:11" ht="15" customHeight="1">
      <c r="B138" s="266"/>
      <c r="C138" s="227" t="s">
        <v>412</v>
      </c>
      <c r="D138" s="227"/>
      <c r="E138" s="227"/>
      <c r="F138" s="246" t="s">
        <v>377</v>
      </c>
      <c r="G138" s="227"/>
      <c r="H138" s="227" t="s">
        <v>412</v>
      </c>
      <c r="I138" s="227" t="s">
        <v>411</v>
      </c>
      <c r="J138" s="227"/>
      <c r="K138" s="268"/>
    </row>
    <row r="139" spans="2:11" ht="15" customHeight="1">
      <c r="B139" s="266"/>
      <c r="C139" s="227" t="s">
        <v>43</v>
      </c>
      <c r="D139" s="227"/>
      <c r="E139" s="227"/>
      <c r="F139" s="246" t="s">
        <v>377</v>
      </c>
      <c r="G139" s="227"/>
      <c r="H139" s="227" t="s">
        <v>432</v>
      </c>
      <c r="I139" s="227" t="s">
        <v>411</v>
      </c>
      <c r="J139" s="227"/>
      <c r="K139" s="268"/>
    </row>
    <row r="140" spans="2:11" ht="15" customHeight="1">
      <c r="B140" s="266"/>
      <c r="C140" s="227" t="s">
        <v>433</v>
      </c>
      <c r="D140" s="227"/>
      <c r="E140" s="227"/>
      <c r="F140" s="246" t="s">
        <v>377</v>
      </c>
      <c r="G140" s="227"/>
      <c r="H140" s="227" t="s">
        <v>434</v>
      </c>
      <c r="I140" s="227" t="s">
        <v>411</v>
      </c>
      <c r="J140" s="227"/>
      <c r="K140" s="268"/>
    </row>
    <row r="141" spans="2:11" ht="15" customHeight="1">
      <c r="B141" s="269"/>
      <c r="C141" s="270"/>
      <c r="D141" s="270"/>
      <c r="E141" s="270"/>
      <c r="F141" s="270"/>
      <c r="G141" s="270"/>
      <c r="H141" s="270"/>
      <c r="I141" s="270"/>
      <c r="J141" s="270"/>
      <c r="K141" s="271"/>
    </row>
    <row r="142" spans="2:11" ht="18.75" customHeight="1">
      <c r="B142" s="223"/>
      <c r="C142" s="223"/>
      <c r="D142" s="223"/>
      <c r="E142" s="223"/>
      <c r="F142" s="258"/>
      <c r="G142" s="223"/>
      <c r="H142" s="223"/>
      <c r="I142" s="223"/>
      <c r="J142" s="223"/>
      <c r="K142" s="223"/>
    </row>
    <row r="143" spans="2:11" ht="18.75" customHeight="1"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</row>
    <row r="144" spans="2:11" ht="7.5" customHeight="1">
      <c r="B144" s="234"/>
      <c r="C144" s="235"/>
      <c r="D144" s="235"/>
      <c r="E144" s="235"/>
      <c r="F144" s="235"/>
      <c r="G144" s="235"/>
      <c r="H144" s="235"/>
      <c r="I144" s="235"/>
      <c r="J144" s="235"/>
      <c r="K144" s="236"/>
    </row>
    <row r="145" spans="2:11" ht="45" customHeight="1">
      <c r="B145" s="237"/>
      <c r="C145" s="341" t="s">
        <v>435</v>
      </c>
      <c r="D145" s="341"/>
      <c r="E145" s="341"/>
      <c r="F145" s="341"/>
      <c r="G145" s="341"/>
      <c r="H145" s="341"/>
      <c r="I145" s="341"/>
      <c r="J145" s="341"/>
      <c r="K145" s="238"/>
    </row>
    <row r="146" spans="2:11" ht="17.25" customHeight="1">
      <c r="B146" s="237"/>
      <c r="C146" s="239" t="s">
        <v>371</v>
      </c>
      <c r="D146" s="239"/>
      <c r="E146" s="239"/>
      <c r="F146" s="239" t="s">
        <v>372</v>
      </c>
      <c r="G146" s="240"/>
      <c r="H146" s="239" t="s">
        <v>109</v>
      </c>
      <c r="I146" s="239" t="s">
        <v>62</v>
      </c>
      <c r="J146" s="239" t="s">
        <v>373</v>
      </c>
      <c r="K146" s="238"/>
    </row>
    <row r="147" spans="2:11" ht="17.25" customHeight="1">
      <c r="B147" s="237"/>
      <c r="C147" s="241" t="s">
        <v>374</v>
      </c>
      <c r="D147" s="241"/>
      <c r="E147" s="241"/>
      <c r="F147" s="242" t="s">
        <v>375</v>
      </c>
      <c r="G147" s="243"/>
      <c r="H147" s="241"/>
      <c r="I147" s="241"/>
      <c r="J147" s="241" t="s">
        <v>376</v>
      </c>
      <c r="K147" s="238"/>
    </row>
    <row r="148" spans="2:11" ht="5.25" customHeight="1">
      <c r="B148" s="247"/>
      <c r="C148" s="244"/>
      <c r="D148" s="244"/>
      <c r="E148" s="244"/>
      <c r="F148" s="244"/>
      <c r="G148" s="245"/>
      <c r="H148" s="244"/>
      <c r="I148" s="244"/>
      <c r="J148" s="244"/>
      <c r="K148" s="268"/>
    </row>
    <row r="149" spans="2:11" ht="15" customHeight="1">
      <c r="B149" s="247"/>
      <c r="C149" s="272" t="s">
        <v>380</v>
      </c>
      <c r="D149" s="227"/>
      <c r="E149" s="227"/>
      <c r="F149" s="273" t="s">
        <v>377</v>
      </c>
      <c r="G149" s="227"/>
      <c r="H149" s="272" t="s">
        <v>416</v>
      </c>
      <c r="I149" s="272" t="s">
        <v>379</v>
      </c>
      <c r="J149" s="272">
        <v>120</v>
      </c>
      <c r="K149" s="268"/>
    </row>
    <row r="150" spans="2:11" ht="15" customHeight="1">
      <c r="B150" s="247"/>
      <c r="C150" s="272" t="s">
        <v>425</v>
      </c>
      <c r="D150" s="227"/>
      <c r="E150" s="227"/>
      <c r="F150" s="273" t="s">
        <v>377</v>
      </c>
      <c r="G150" s="227"/>
      <c r="H150" s="272" t="s">
        <v>436</v>
      </c>
      <c r="I150" s="272" t="s">
        <v>379</v>
      </c>
      <c r="J150" s="272" t="s">
        <v>427</v>
      </c>
      <c r="K150" s="268"/>
    </row>
    <row r="151" spans="2:11" ht="15" customHeight="1">
      <c r="B151" s="247"/>
      <c r="C151" s="272" t="s">
        <v>326</v>
      </c>
      <c r="D151" s="227"/>
      <c r="E151" s="227"/>
      <c r="F151" s="273" t="s">
        <v>377</v>
      </c>
      <c r="G151" s="227"/>
      <c r="H151" s="272" t="s">
        <v>437</v>
      </c>
      <c r="I151" s="272" t="s">
        <v>379</v>
      </c>
      <c r="J151" s="272" t="s">
        <v>427</v>
      </c>
      <c r="K151" s="268"/>
    </row>
    <row r="152" spans="2:11" ht="15" customHeight="1">
      <c r="B152" s="247"/>
      <c r="C152" s="272" t="s">
        <v>382</v>
      </c>
      <c r="D152" s="227"/>
      <c r="E152" s="227"/>
      <c r="F152" s="273" t="s">
        <v>383</v>
      </c>
      <c r="G152" s="227"/>
      <c r="H152" s="272" t="s">
        <v>416</v>
      </c>
      <c r="I152" s="272" t="s">
        <v>379</v>
      </c>
      <c r="J152" s="272">
        <v>50</v>
      </c>
      <c r="K152" s="268"/>
    </row>
    <row r="153" spans="2:11" ht="15" customHeight="1">
      <c r="B153" s="247"/>
      <c r="C153" s="272" t="s">
        <v>385</v>
      </c>
      <c r="D153" s="227"/>
      <c r="E153" s="227"/>
      <c r="F153" s="273" t="s">
        <v>377</v>
      </c>
      <c r="G153" s="227"/>
      <c r="H153" s="272" t="s">
        <v>416</v>
      </c>
      <c r="I153" s="272" t="s">
        <v>387</v>
      </c>
      <c r="J153" s="272"/>
      <c r="K153" s="268"/>
    </row>
    <row r="154" spans="2:11" ht="15" customHeight="1">
      <c r="B154" s="247"/>
      <c r="C154" s="272" t="s">
        <v>396</v>
      </c>
      <c r="D154" s="227"/>
      <c r="E154" s="227"/>
      <c r="F154" s="273" t="s">
        <v>383</v>
      </c>
      <c r="G154" s="227"/>
      <c r="H154" s="272" t="s">
        <v>416</v>
      </c>
      <c r="I154" s="272" t="s">
        <v>379</v>
      </c>
      <c r="J154" s="272">
        <v>50</v>
      </c>
      <c r="K154" s="268"/>
    </row>
    <row r="155" spans="2:11" ht="15" customHeight="1">
      <c r="B155" s="247"/>
      <c r="C155" s="272" t="s">
        <v>404</v>
      </c>
      <c r="D155" s="227"/>
      <c r="E155" s="227"/>
      <c r="F155" s="273" t="s">
        <v>383</v>
      </c>
      <c r="G155" s="227"/>
      <c r="H155" s="272" t="s">
        <v>416</v>
      </c>
      <c r="I155" s="272" t="s">
        <v>379</v>
      </c>
      <c r="J155" s="272">
        <v>50</v>
      </c>
      <c r="K155" s="268"/>
    </row>
    <row r="156" spans="2:11" ht="15" customHeight="1">
      <c r="B156" s="247"/>
      <c r="C156" s="272" t="s">
        <v>402</v>
      </c>
      <c r="D156" s="227"/>
      <c r="E156" s="227"/>
      <c r="F156" s="273" t="s">
        <v>383</v>
      </c>
      <c r="G156" s="227"/>
      <c r="H156" s="272" t="s">
        <v>416</v>
      </c>
      <c r="I156" s="272" t="s">
        <v>379</v>
      </c>
      <c r="J156" s="272">
        <v>50</v>
      </c>
      <c r="K156" s="268"/>
    </row>
    <row r="157" spans="2:11" ht="15" customHeight="1">
      <c r="B157" s="247"/>
      <c r="C157" s="272" t="s">
        <v>96</v>
      </c>
      <c r="D157" s="227"/>
      <c r="E157" s="227"/>
      <c r="F157" s="273" t="s">
        <v>377</v>
      </c>
      <c r="G157" s="227"/>
      <c r="H157" s="272" t="s">
        <v>438</v>
      </c>
      <c r="I157" s="272" t="s">
        <v>379</v>
      </c>
      <c r="J157" s="272" t="s">
        <v>439</v>
      </c>
      <c r="K157" s="268"/>
    </row>
    <row r="158" spans="2:11" ht="15" customHeight="1">
      <c r="B158" s="247"/>
      <c r="C158" s="272" t="s">
        <v>440</v>
      </c>
      <c r="D158" s="227"/>
      <c r="E158" s="227"/>
      <c r="F158" s="273" t="s">
        <v>377</v>
      </c>
      <c r="G158" s="227"/>
      <c r="H158" s="272" t="s">
        <v>441</v>
      </c>
      <c r="I158" s="272" t="s">
        <v>411</v>
      </c>
      <c r="J158" s="272"/>
      <c r="K158" s="268"/>
    </row>
    <row r="159" spans="2:11" ht="15" customHeight="1">
      <c r="B159" s="274"/>
      <c r="C159" s="256"/>
      <c r="D159" s="256"/>
      <c r="E159" s="256"/>
      <c r="F159" s="256"/>
      <c r="G159" s="256"/>
      <c r="H159" s="256"/>
      <c r="I159" s="256"/>
      <c r="J159" s="256"/>
      <c r="K159" s="275"/>
    </row>
    <row r="160" spans="2:11" ht="18.75" customHeight="1">
      <c r="B160" s="223"/>
      <c r="C160" s="227"/>
      <c r="D160" s="227"/>
      <c r="E160" s="227"/>
      <c r="F160" s="246"/>
      <c r="G160" s="227"/>
      <c r="H160" s="227"/>
      <c r="I160" s="227"/>
      <c r="J160" s="227"/>
      <c r="K160" s="223"/>
    </row>
    <row r="161" spans="2:11" ht="18.75" customHeight="1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</row>
    <row r="162" spans="2:11" ht="7.5" customHeight="1">
      <c r="B162" s="215"/>
      <c r="C162" s="216"/>
      <c r="D162" s="216"/>
      <c r="E162" s="216"/>
      <c r="F162" s="216"/>
      <c r="G162" s="216"/>
      <c r="H162" s="216"/>
      <c r="I162" s="216"/>
      <c r="J162" s="216"/>
      <c r="K162" s="217"/>
    </row>
    <row r="163" spans="2:11" ht="45" customHeight="1">
      <c r="B163" s="218"/>
      <c r="C163" s="340" t="s">
        <v>442</v>
      </c>
      <c r="D163" s="340"/>
      <c r="E163" s="340"/>
      <c r="F163" s="340"/>
      <c r="G163" s="340"/>
      <c r="H163" s="340"/>
      <c r="I163" s="340"/>
      <c r="J163" s="340"/>
      <c r="K163" s="219"/>
    </row>
    <row r="164" spans="2:11" ht="17.25" customHeight="1">
      <c r="B164" s="218"/>
      <c r="C164" s="239" t="s">
        <v>371</v>
      </c>
      <c r="D164" s="239"/>
      <c r="E164" s="239"/>
      <c r="F164" s="239" t="s">
        <v>372</v>
      </c>
      <c r="G164" s="276"/>
      <c r="H164" s="277" t="s">
        <v>109</v>
      </c>
      <c r="I164" s="277" t="s">
        <v>62</v>
      </c>
      <c r="J164" s="239" t="s">
        <v>373</v>
      </c>
      <c r="K164" s="219"/>
    </row>
    <row r="165" spans="2:11" ht="17.25" customHeight="1">
      <c r="B165" s="220"/>
      <c r="C165" s="241" t="s">
        <v>374</v>
      </c>
      <c r="D165" s="241"/>
      <c r="E165" s="241"/>
      <c r="F165" s="242" t="s">
        <v>375</v>
      </c>
      <c r="G165" s="278"/>
      <c r="H165" s="279"/>
      <c r="I165" s="279"/>
      <c r="J165" s="241" t="s">
        <v>376</v>
      </c>
      <c r="K165" s="221"/>
    </row>
    <row r="166" spans="2:11" ht="5.25" customHeight="1">
      <c r="B166" s="247"/>
      <c r="C166" s="244"/>
      <c r="D166" s="244"/>
      <c r="E166" s="244"/>
      <c r="F166" s="244"/>
      <c r="G166" s="245"/>
      <c r="H166" s="244"/>
      <c r="I166" s="244"/>
      <c r="J166" s="244"/>
      <c r="K166" s="268"/>
    </row>
    <row r="167" spans="2:11" ht="15" customHeight="1">
      <c r="B167" s="247"/>
      <c r="C167" s="227" t="s">
        <v>380</v>
      </c>
      <c r="D167" s="227"/>
      <c r="E167" s="227"/>
      <c r="F167" s="246" t="s">
        <v>377</v>
      </c>
      <c r="G167" s="227"/>
      <c r="H167" s="227" t="s">
        <v>416</v>
      </c>
      <c r="I167" s="227" t="s">
        <v>379</v>
      </c>
      <c r="J167" s="227">
        <v>120</v>
      </c>
      <c r="K167" s="268"/>
    </row>
    <row r="168" spans="2:11" ht="15" customHeight="1">
      <c r="B168" s="247"/>
      <c r="C168" s="227" t="s">
        <v>425</v>
      </c>
      <c r="D168" s="227"/>
      <c r="E168" s="227"/>
      <c r="F168" s="246" t="s">
        <v>377</v>
      </c>
      <c r="G168" s="227"/>
      <c r="H168" s="227" t="s">
        <v>426</v>
      </c>
      <c r="I168" s="227" t="s">
        <v>379</v>
      </c>
      <c r="J168" s="227" t="s">
        <v>427</v>
      </c>
      <c r="K168" s="268"/>
    </row>
    <row r="169" spans="2:11" ht="15" customHeight="1">
      <c r="B169" s="247"/>
      <c r="C169" s="227" t="s">
        <v>326</v>
      </c>
      <c r="D169" s="227"/>
      <c r="E169" s="227"/>
      <c r="F169" s="246" t="s">
        <v>377</v>
      </c>
      <c r="G169" s="227"/>
      <c r="H169" s="227" t="s">
        <v>443</v>
      </c>
      <c r="I169" s="227" t="s">
        <v>379</v>
      </c>
      <c r="J169" s="227" t="s">
        <v>427</v>
      </c>
      <c r="K169" s="268"/>
    </row>
    <row r="170" spans="2:11" ht="15" customHeight="1">
      <c r="B170" s="247"/>
      <c r="C170" s="227" t="s">
        <v>382</v>
      </c>
      <c r="D170" s="227"/>
      <c r="E170" s="227"/>
      <c r="F170" s="246" t="s">
        <v>383</v>
      </c>
      <c r="G170" s="227"/>
      <c r="H170" s="227" t="s">
        <v>443</v>
      </c>
      <c r="I170" s="227" t="s">
        <v>379</v>
      </c>
      <c r="J170" s="227">
        <v>50</v>
      </c>
      <c r="K170" s="268"/>
    </row>
    <row r="171" spans="2:11" ht="15" customHeight="1">
      <c r="B171" s="247"/>
      <c r="C171" s="227" t="s">
        <v>385</v>
      </c>
      <c r="D171" s="227"/>
      <c r="E171" s="227"/>
      <c r="F171" s="246" t="s">
        <v>377</v>
      </c>
      <c r="G171" s="227"/>
      <c r="H171" s="227" t="s">
        <v>443</v>
      </c>
      <c r="I171" s="227" t="s">
        <v>387</v>
      </c>
      <c r="J171" s="227"/>
      <c r="K171" s="268"/>
    </row>
    <row r="172" spans="2:11" ht="15" customHeight="1">
      <c r="B172" s="247"/>
      <c r="C172" s="227" t="s">
        <v>396</v>
      </c>
      <c r="D172" s="227"/>
      <c r="E172" s="227"/>
      <c r="F172" s="246" t="s">
        <v>383</v>
      </c>
      <c r="G172" s="227"/>
      <c r="H172" s="227" t="s">
        <v>443</v>
      </c>
      <c r="I172" s="227" t="s">
        <v>379</v>
      </c>
      <c r="J172" s="227">
        <v>50</v>
      </c>
      <c r="K172" s="268"/>
    </row>
    <row r="173" spans="2:11" ht="15" customHeight="1">
      <c r="B173" s="247"/>
      <c r="C173" s="227" t="s">
        <v>404</v>
      </c>
      <c r="D173" s="227"/>
      <c r="E173" s="227"/>
      <c r="F173" s="246" t="s">
        <v>383</v>
      </c>
      <c r="G173" s="227"/>
      <c r="H173" s="227" t="s">
        <v>443</v>
      </c>
      <c r="I173" s="227" t="s">
        <v>379</v>
      </c>
      <c r="J173" s="227">
        <v>50</v>
      </c>
      <c r="K173" s="268"/>
    </row>
    <row r="174" spans="2:11" ht="15" customHeight="1">
      <c r="B174" s="247"/>
      <c r="C174" s="227" t="s">
        <v>402</v>
      </c>
      <c r="D174" s="227"/>
      <c r="E174" s="227"/>
      <c r="F174" s="246" t="s">
        <v>383</v>
      </c>
      <c r="G174" s="227"/>
      <c r="H174" s="227" t="s">
        <v>443</v>
      </c>
      <c r="I174" s="227" t="s">
        <v>379</v>
      </c>
      <c r="J174" s="227">
        <v>50</v>
      </c>
      <c r="K174" s="268"/>
    </row>
    <row r="175" spans="2:11" ht="15" customHeight="1">
      <c r="B175" s="247"/>
      <c r="C175" s="227" t="s">
        <v>108</v>
      </c>
      <c r="D175" s="227"/>
      <c r="E175" s="227"/>
      <c r="F175" s="246" t="s">
        <v>377</v>
      </c>
      <c r="G175" s="227"/>
      <c r="H175" s="227" t="s">
        <v>444</v>
      </c>
      <c r="I175" s="227" t="s">
        <v>445</v>
      </c>
      <c r="J175" s="227"/>
      <c r="K175" s="268"/>
    </row>
    <row r="176" spans="2:11" ht="15" customHeight="1">
      <c r="B176" s="247"/>
      <c r="C176" s="227" t="s">
        <v>62</v>
      </c>
      <c r="D176" s="227"/>
      <c r="E176" s="227"/>
      <c r="F176" s="246" t="s">
        <v>377</v>
      </c>
      <c r="G176" s="227"/>
      <c r="H176" s="227" t="s">
        <v>446</v>
      </c>
      <c r="I176" s="227" t="s">
        <v>447</v>
      </c>
      <c r="J176" s="227">
        <v>1</v>
      </c>
      <c r="K176" s="268"/>
    </row>
    <row r="177" spans="2:11" ht="15" customHeight="1">
      <c r="B177" s="247"/>
      <c r="C177" s="227" t="s">
        <v>58</v>
      </c>
      <c r="D177" s="227"/>
      <c r="E177" s="227"/>
      <c r="F177" s="246" t="s">
        <v>377</v>
      </c>
      <c r="G177" s="227"/>
      <c r="H177" s="227" t="s">
        <v>448</v>
      </c>
      <c r="I177" s="227" t="s">
        <v>379</v>
      </c>
      <c r="J177" s="227">
        <v>20</v>
      </c>
      <c r="K177" s="268"/>
    </row>
    <row r="178" spans="2:11" ht="15" customHeight="1">
      <c r="B178" s="247"/>
      <c r="C178" s="227" t="s">
        <v>109</v>
      </c>
      <c r="D178" s="227"/>
      <c r="E178" s="227"/>
      <c r="F178" s="246" t="s">
        <v>377</v>
      </c>
      <c r="G178" s="227"/>
      <c r="H178" s="227" t="s">
        <v>449</v>
      </c>
      <c r="I178" s="227" t="s">
        <v>379</v>
      </c>
      <c r="J178" s="227">
        <v>255</v>
      </c>
      <c r="K178" s="268"/>
    </row>
    <row r="179" spans="2:11" ht="15" customHeight="1">
      <c r="B179" s="247"/>
      <c r="C179" s="227" t="s">
        <v>110</v>
      </c>
      <c r="D179" s="227"/>
      <c r="E179" s="227"/>
      <c r="F179" s="246" t="s">
        <v>377</v>
      </c>
      <c r="G179" s="227"/>
      <c r="H179" s="227" t="s">
        <v>342</v>
      </c>
      <c r="I179" s="227" t="s">
        <v>379</v>
      </c>
      <c r="J179" s="227">
        <v>10</v>
      </c>
      <c r="K179" s="268"/>
    </row>
    <row r="180" spans="2:11" ht="15" customHeight="1">
      <c r="B180" s="247"/>
      <c r="C180" s="227" t="s">
        <v>111</v>
      </c>
      <c r="D180" s="227"/>
      <c r="E180" s="227"/>
      <c r="F180" s="246" t="s">
        <v>377</v>
      </c>
      <c r="G180" s="227"/>
      <c r="H180" s="227" t="s">
        <v>450</v>
      </c>
      <c r="I180" s="227" t="s">
        <v>411</v>
      </c>
      <c r="J180" s="227"/>
      <c r="K180" s="268"/>
    </row>
    <row r="181" spans="2:11" ht="15" customHeight="1">
      <c r="B181" s="247"/>
      <c r="C181" s="227" t="s">
        <v>451</v>
      </c>
      <c r="D181" s="227"/>
      <c r="E181" s="227"/>
      <c r="F181" s="246" t="s">
        <v>377</v>
      </c>
      <c r="G181" s="227"/>
      <c r="H181" s="227" t="s">
        <v>452</v>
      </c>
      <c r="I181" s="227" t="s">
        <v>411</v>
      </c>
      <c r="J181" s="227"/>
      <c r="K181" s="268"/>
    </row>
    <row r="182" spans="2:11" ht="15" customHeight="1">
      <c r="B182" s="247"/>
      <c r="C182" s="227" t="s">
        <v>440</v>
      </c>
      <c r="D182" s="227"/>
      <c r="E182" s="227"/>
      <c r="F182" s="246" t="s">
        <v>377</v>
      </c>
      <c r="G182" s="227"/>
      <c r="H182" s="227" t="s">
        <v>453</v>
      </c>
      <c r="I182" s="227" t="s">
        <v>411</v>
      </c>
      <c r="J182" s="227"/>
      <c r="K182" s="268"/>
    </row>
    <row r="183" spans="2:11" ht="15" customHeight="1">
      <c r="B183" s="247"/>
      <c r="C183" s="227" t="s">
        <v>113</v>
      </c>
      <c r="D183" s="227"/>
      <c r="E183" s="227"/>
      <c r="F183" s="246" t="s">
        <v>383</v>
      </c>
      <c r="G183" s="227"/>
      <c r="H183" s="227" t="s">
        <v>454</v>
      </c>
      <c r="I183" s="227" t="s">
        <v>379</v>
      </c>
      <c r="J183" s="227">
        <v>50</v>
      </c>
      <c r="K183" s="268"/>
    </row>
    <row r="184" spans="2:11" ht="15" customHeight="1">
      <c r="B184" s="247"/>
      <c r="C184" s="227" t="s">
        <v>455</v>
      </c>
      <c r="D184" s="227"/>
      <c r="E184" s="227"/>
      <c r="F184" s="246" t="s">
        <v>383</v>
      </c>
      <c r="G184" s="227"/>
      <c r="H184" s="227" t="s">
        <v>456</v>
      </c>
      <c r="I184" s="227" t="s">
        <v>457</v>
      </c>
      <c r="J184" s="227"/>
      <c r="K184" s="268"/>
    </row>
    <row r="185" spans="2:11" ht="15" customHeight="1">
      <c r="B185" s="247"/>
      <c r="C185" s="227" t="s">
        <v>458</v>
      </c>
      <c r="D185" s="227"/>
      <c r="E185" s="227"/>
      <c r="F185" s="246" t="s">
        <v>383</v>
      </c>
      <c r="G185" s="227"/>
      <c r="H185" s="227" t="s">
        <v>459</v>
      </c>
      <c r="I185" s="227" t="s">
        <v>457</v>
      </c>
      <c r="J185" s="227"/>
      <c r="K185" s="268"/>
    </row>
    <row r="186" spans="2:11" ht="15" customHeight="1">
      <c r="B186" s="247"/>
      <c r="C186" s="227" t="s">
        <v>460</v>
      </c>
      <c r="D186" s="227"/>
      <c r="E186" s="227"/>
      <c r="F186" s="246" t="s">
        <v>383</v>
      </c>
      <c r="G186" s="227"/>
      <c r="H186" s="227" t="s">
        <v>461</v>
      </c>
      <c r="I186" s="227" t="s">
        <v>457</v>
      </c>
      <c r="J186" s="227"/>
      <c r="K186" s="268"/>
    </row>
    <row r="187" spans="2:11" ht="15" customHeight="1">
      <c r="B187" s="247"/>
      <c r="C187" s="280" t="s">
        <v>462</v>
      </c>
      <c r="D187" s="227"/>
      <c r="E187" s="227"/>
      <c r="F187" s="246" t="s">
        <v>383</v>
      </c>
      <c r="G187" s="227"/>
      <c r="H187" s="227" t="s">
        <v>463</v>
      </c>
      <c r="I187" s="227" t="s">
        <v>464</v>
      </c>
      <c r="J187" s="281" t="s">
        <v>465</v>
      </c>
      <c r="K187" s="268"/>
    </row>
    <row r="188" spans="2:11" ht="15" customHeight="1">
      <c r="B188" s="247"/>
      <c r="C188" s="232" t="s">
        <v>47</v>
      </c>
      <c r="D188" s="227"/>
      <c r="E188" s="227"/>
      <c r="F188" s="246" t="s">
        <v>377</v>
      </c>
      <c r="G188" s="227"/>
      <c r="H188" s="223" t="s">
        <v>466</v>
      </c>
      <c r="I188" s="227" t="s">
        <v>467</v>
      </c>
      <c r="J188" s="227"/>
      <c r="K188" s="268"/>
    </row>
    <row r="189" spans="2:11" ht="15" customHeight="1">
      <c r="B189" s="247"/>
      <c r="C189" s="232" t="s">
        <v>468</v>
      </c>
      <c r="D189" s="227"/>
      <c r="E189" s="227"/>
      <c r="F189" s="246" t="s">
        <v>377</v>
      </c>
      <c r="G189" s="227"/>
      <c r="H189" s="227" t="s">
        <v>469</v>
      </c>
      <c r="I189" s="227" t="s">
        <v>411</v>
      </c>
      <c r="J189" s="227"/>
      <c r="K189" s="268"/>
    </row>
    <row r="190" spans="2:11" ht="15" customHeight="1">
      <c r="B190" s="247"/>
      <c r="C190" s="232" t="s">
        <v>470</v>
      </c>
      <c r="D190" s="227"/>
      <c r="E190" s="227"/>
      <c r="F190" s="246" t="s">
        <v>377</v>
      </c>
      <c r="G190" s="227"/>
      <c r="H190" s="227" t="s">
        <v>471</v>
      </c>
      <c r="I190" s="227" t="s">
        <v>411</v>
      </c>
      <c r="J190" s="227"/>
      <c r="K190" s="268"/>
    </row>
    <row r="191" spans="2:11" ht="15" customHeight="1">
      <c r="B191" s="247"/>
      <c r="C191" s="232" t="s">
        <v>472</v>
      </c>
      <c r="D191" s="227"/>
      <c r="E191" s="227"/>
      <c r="F191" s="246" t="s">
        <v>383</v>
      </c>
      <c r="G191" s="227"/>
      <c r="H191" s="227" t="s">
        <v>473</v>
      </c>
      <c r="I191" s="227" t="s">
        <v>411</v>
      </c>
      <c r="J191" s="227"/>
      <c r="K191" s="268"/>
    </row>
    <row r="192" spans="2:11" ht="15" customHeight="1">
      <c r="B192" s="274"/>
      <c r="C192" s="282"/>
      <c r="D192" s="256"/>
      <c r="E192" s="256"/>
      <c r="F192" s="256"/>
      <c r="G192" s="256"/>
      <c r="H192" s="256"/>
      <c r="I192" s="256"/>
      <c r="J192" s="256"/>
      <c r="K192" s="275"/>
    </row>
    <row r="193" spans="2:11" ht="18.75" customHeight="1">
      <c r="B193" s="223"/>
      <c r="C193" s="227"/>
      <c r="D193" s="227"/>
      <c r="E193" s="227"/>
      <c r="F193" s="246"/>
      <c r="G193" s="227"/>
      <c r="H193" s="227"/>
      <c r="I193" s="227"/>
      <c r="J193" s="227"/>
      <c r="K193" s="223"/>
    </row>
    <row r="194" spans="2:11" ht="18.75" customHeight="1">
      <c r="B194" s="223"/>
      <c r="C194" s="227"/>
      <c r="D194" s="227"/>
      <c r="E194" s="227"/>
      <c r="F194" s="246"/>
      <c r="G194" s="227"/>
      <c r="H194" s="227"/>
      <c r="I194" s="227"/>
      <c r="J194" s="227"/>
      <c r="K194" s="223"/>
    </row>
    <row r="195" spans="2:11" ht="18.75" customHeight="1"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</row>
    <row r="196" spans="2:11" ht="13.5">
      <c r="B196" s="215"/>
      <c r="C196" s="216"/>
      <c r="D196" s="216"/>
      <c r="E196" s="216"/>
      <c r="F196" s="216"/>
      <c r="G196" s="216"/>
      <c r="H196" s="216"/>
      <c r="I196" s="216"/>
      <c r="J196" s="216"/>
      <c r="K196" s="217"/>
    </row>
    <row r="197" spans="2:11" ht="21">
      <c r="B197" s="218"/>
      <c r="C197" s="340" t="s">
        <v>474</v>
      </c>
      <c r="D197" s="340"/>
      <c r="E197" s="340"/>
      <c r="F197" s="340"/>
      <c r="G197" s="340"/>
      <c r="H197" s="340"/>
      <c r="I197" s="340"/>
      <c r="J197" s="340"/>
      <c r="K197" s="219"/>
    </row>
    <row r="198" spans="2:11" ht="25.5" customHeight="1">
      <c r="B198" s="218"/>
      <c r="C198" s="283" t="s">
        <v>475</v>
      </c>
      <c r="D198" s="283"/>
      <c r="E198" s="283"/>
      <c r="F198" s="283" t="s">
        <v>476</v>
      </c>
      <c r="G198" s="284"/>
      <c r="H198" s="339" t="s">
        <v>477</v>
      </c>
      <c r="I198" s="339"/>
      <c r="J198" s="339"/>
      <c r="K198" s="219"/>
    </row>
    <row r="199" spans="2:11" ht="5.25" customHeight="1">
      <c r="B199" s="247"/>
      <c r="C199" s="244"/>
      <c r="D199" s="244"/>
      <c r="E199" s="244"/>
      <c r="F199" s="244"/>
      <c r="G199" s="227"/>
      <c r="H199" s="244"/>
      <c r="I199" s="244"/>
      <c r="J199" s="244"/>
      <c r="K199" s="268"/>
    </row>
    <row r="200" spans="2:11" ht="15" customHeight="1">
      <c r="B200" s="247"/>
      <c r="C200" s="227" t="s">
        <v>467</v>
      </c>
      <c r="D200" s="227"/>
      <c r="E200" s="227"/>
      <c r="F200" s="246" t="s">
        <v>48</v>
      </c>
      <c r="G200" s="227"/>
      <c r="H200" s="337" t="s">
        <v>478</v>
      </c>
      <c r="I200" s="337"/>
      <c r="J200" s="337"/>
      <c r="K200" s="268"/>
    </row>
    <row r="201" spans="2:11" ht="15" customHeight="1">
      <c r="B201" s="247"/>
      <c r="C201" s="253"/>
      <c r="D201" s="227"/>
      <c r="E201" s="227"/>
      <c r="F201" s="246" t="s">
        <v>49</v>
      </c>
      <c r="G201" s="227"/>
      <c r="H201" s="337" t="s">
        <v>479</v>
      </c>
      <c r="I201" s="337"/>
      <c r="J201" s="337"/>
      <c r="K201" s="268"/>
    </row>
    <row r="202" spans="2:11" ht="15" customHeight="1">
      <c r="B202" s="247"/>
      <c r="C202" s="253"/>
      <c r="D202" s="227"/>
      <c r="E202" s="227"/>
      <c r="F202" s="246" t="s">
        <v>52</v>
      </c>
      <c r="G202" s="227"/>
      <c r="H202" s="337" t="s">
        <v>480</v>
      </c>
      <c r="I202" s="337"/>
      <c r="J202" s="337"/>
      <c r="K202" s="268"/>
    </row>
    <row r="203" spans="2:11" ht="15" customHeight="1">
      <c r="B203" s="247"/>
      <c r="C203" s="227"/>
      <c r="D203" s="227"/>
      <c r="E203" s="227"/>
      <c r="F203" s="246" t="s">
        <v>50</v>
      </c>
      <c r="G203" s="227"/>
      <c r="H203" s="337" t="s">
        <v>481</v>
      </c>
      <c r="I203" s="337"/>
      <c r="J203" s="337"/>
      <c r="K203" s="268"/>
    </row>
    <row r="204" spans="2:11" ht="15" customHeight="1">
      <c r="B204" s="247"/>
      <c r="C204" s="227"/>
      <c r="D204" s="227"/>
      <c r="E204" s="227"/>
      <c r="F204" s="246" t="s">
        <v>51</v>
      </c>
      <c r="G204" s="227"/>
      <c r="H204" s="337" t="s">
        <v>482</v>
      </c>
      <c r="I204" s="337"/>
      <c r="J204" s="337"/>
      <c r="K204" s="268"/>
    </row>
    <row r="205" spans="2:11" ht="15" customHeight="1">
      <c r="B205" s="247"/>
      <c r="C205" s="227"/>
      <c r="D205" s="227"/>
      <c r="E205" s="227"/>
      <c r="F205" s="246"/>
      <c r="G205" s="227"/>
      <c r="H205" s="227"/>
      <c r="I205" s="227"/>
      <c r="J205" s="227"/>
      <c r="K205" s="268"/>
    </row>
    <row r="206" spans="2:11" ht="15" customHeight="1">
      <c r="B206" s="247"/>
      <c r="C206" s="227" t="s">
        <v>423</v>
      </c>
      <c r="D206" s="227"/>
      <c r="E206" s="227"/>
      <c r="F206" s="246" t="s">
        <v>84</v>
      </c>
      <c r="G206" s="227"/>
      <c r="H206" s="337" t="s">
        <v>483</v>
      </c>
      <c r="I206" s="337"/>
      <c r="J206" s="337"/>
      <c r="K206" s="268"/>
    </row>
    <row r="207" spans="2:11" ht="15" customHeight="1">
      <c r="B207" s="247"/>
      <c r="C207" s="253"/>
      <c r="D207" s="227"/>
      <c r="E207" s="227"/>
      <c r="F207" s="246" t="s">
        <v>322</v>
      </c>
      <c r="G207" s="227"/>
      <c r="H207" s="337" t="s">
        <v>323</v>
      </c>
      <c r="I207" s="337"/>
      <c r="J207" s="337"/>
      <c r="K207" s="268"/>
    </row>
    <row r="208" spans="2:11" ht="15" customHeight="1">
      <c r="B208" s="247"/>
      <c r="C208" s="227"/>
      <c r="D208" s="227"/>
      <c r="E208" s="227"/>
      <c r="F208" s="246" t="s">
        <v>320</v>
      </c>
      <c r="G208" s="227"/>
      <c r="H208" s="337" t="s">
        <v>484</v>
      </c>
      <c r="I208" s="337"/>
      <c r="J208" s="337"/>
      <c r="K208" s="268"/>
    </row>
    <row r="209" spans="2:11" ht="15" customHeight="1">
      <c r="B209" s="285"/>
      <c r="C209" s="253"/>
      <c r="D209" s="253"/>
      <c r="E209" s="253"/>
      <c r="F209" s="246" t="s">
        <v>324</v>
      </c>
      <c r="G209" s="232"/>
      <c r="H209" s="338" t="s">
        <v>325</v>
      </c>
      <c r="I209" s="338"/>
      <c r="J209" s="338"/>
      <c r="K209" s="286"/>
    </row>
    <row r="210" spans="2:11" ht="15" customHeight="1">
      <c r="B210" s="285"/>
      <c r="C210" s="253"/>
      <c r="D210" s="253"/>
      <c r="E210" s="253"/>
      <c r="F210" s="246" t="s">
        <v>272</v>
      </c>
      <c r="G210" s="232"/>
      <c r="H210" s="338" t="s">
        <v>485</v>
      </c>
      <c r="I210" s="338"/>
      <c r="J210" s="338"/>
      <c r="K210" s="286"/>
    </row>
    <row r="211" spans="2:11" ht="15" customHeight="1">
      <c r="B211" s="285"/>
      <c r="C211" s="253"/>
      <c r="D211" s="253"/>
      <c r="E211" s="253"/>
      <c r="F211" s="287"/>
      <c r="G211" s="232"/>
      <c r="H211" s="288"/>
      <c r="I211" s="288"/>
      <c r="J211" s="288"/>
      <c r="K211" s="286"/>
    </row>
    <row r="212" spans="2:11" ht="15" customHeight="1">
      <c r="B212" s="285"/>
      <c r="C212" s="227" t="s">
        <v>447</v>
      </c>
      <c r="D212" s="253"/>
      <c r="E212" s="253"/>
      <c r="F212" s="246">
        <v>1</v>
      </c>
      <c r="G212" s="232"/>
      <c r="H212" s="338" t="s">
        <v>486</v>
      </c>
      <c r="I212" s="338"/>
      <c r="J212" s="338"/>
      <c r="K212" s="286"/>
    </row>
    <row r="213" spans="2:11" ht="15" customHeight="1">
      <c r="B213" s="285"/>
      <c r="C213" s="253"/>
      <c r="D213" s="253"/>
      <c r="E213" s="253"/>
      <c r="F213" s="246">
        <v>2</v>
      </c>
      <c r="G213" s="232"/>
      <c r="H213" s="338" t="s">
        <v>487</v>
      </c>
      <c r="I213" s="338"/>
      <c r="J213" s="338"/>
      <c r="K213" s="286"/>
    </row>
    <row r="214" spans="2:11" ht="15" customHeight="1">
      <c r="B214" s="285"/>
      <c r="C214" s="253"/>
      <c r="D214" s="253"/>
      <c r="E214" s="253"/>
      <c r="F214" s="246">
        <v>3</v>
      </c>
      <c r="G214" s="232"/>
      <c r="H214" s="338" t="s">
        <v>488</v>
      </c>
      <c r="I214" s="338"/>
      <c r="J214" s="338"/>
      <c r="K214" s="286"/>
    </row>
    <row r="215" spans="2:11" ht="15" customHeight="1">
      <c r="B215" s="285"/>
      <c r="C215" s="253"/>
      <c r="D215" s="253"/>
      <c r="E215" s="253"/>
      <c r="F215" s="246">
        <v>4</v>
      </c>
      <c r="G215" s="232"/>
      <c r="H215" s="338" t="s">
        <v>489</v>
      </c>
      <c r="I215" s="338"/>
      <c r="J215" s="338"/>
      <c r="K215" s="286"/>
    </row>
    <row r="216" spans="2:11" ht="12.75" customHeight="1">
      <c r="B216" s="289"/>
      <c r="C216" s="290"/>
      <c r="D216" s="290"/>
      <c r="E216" s="290"/>
      <c r="F216" s="290"/>
      <c r="G216" s="290"/>
      <c r="H216" s="290"/>
      <c r="I216" s="290"/>
      <c r="J216" s="290"/>
      <c r="K216" s="29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DSVA-SEVCIK\Sevcik</dc:creator>
  <cp:keywords/>
  <dc:description/>
  <cp:lastModifiedBy>Sevcik</cp:lastModifiedBy>
  <dcterms:created xsi:type="dcterms:W3CDTF">2017-07-10T14:31:30Z</dcterms:created>
  <dcterms:modified xsi:type="dcterms:W3CDTF">2017-07-10T14:31:39Z</dcterms:modified>
  <cp:category/>
  <cp:version/>
  <cp:contentType/>
  <cp:contentStatus/>
</cp:coreProperties>
</file>