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SO101" sheetId="3" r:id="rId3"/>
    <sheet name="SO102" sheetId="4" r:id="rId4"/>
    <sheet name="SO103" sheetId="5" r:id="rId5"/>
    <sheet name="SO104" sheetId="6" r:id="rId6"/>
    <sheet name="SO107" sheetId="7" r:id="rId7"/>
    <sheet name="SO110" sheetId="8" r:id="rId8"/>
    <sheet name="201" sheetId="9" r:id="rId9"/>
  </sheets>
  <definedNames/>
  <calcPr fullCalcOnLoad="1"/>
</workbook>
</file>

<file path=xl/sharedStrings.xml><?xml version="1.0" encoding="utf-8"?>
<sst xmlns="http://schemas.openxmlformats.org/spreadsheetml/2006/main" count="3349" uniqueCount="1029">
  <si>
    <t>Soupis objektů s DPH</t>
  </si>
  <si>
    <t>Stavba:TÚ_2016_024 - II/198 - Modernizace silnice Bochov - Kozlov</t>
  </si>
  <si>
    <t>Varianta:Kraj - II/198 - Modernizace silnice Bochov - Kozlov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</si>
  <si>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</si>
  <si>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</si>
  <si>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</si>
  <si>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</si>
  <si>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</si>
  <si>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</si>
  <si>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</si>
  <si>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</si>
  <si>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</si>
  <si>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</si>
  <si>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</si>
  <si>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Krajská správa a údržba silnic Karlovarského kraje, příspěvková organizace</t>
  </si>
  <si>
    <t>Příloha k formuláři pro ocenění nabídky</t>
  </si>
  <si>
    <t>Stavba :</t>
  </si>
  <si>
    <t>číslo a název SO:</t>
  </si>
  <si>
    <t>číslo a název rozpočtu:</t>
  </si>
  <si>
    <t>TÚ_2016_024</t>
  </si>
  <si>
    <t>II/198 - Modernizace silnice Bochov - Kozlov</t>
  </si>
  <si>
    <t>SO000</t>
  </si>
  <si>
    <t>Všeobecné a ostatní náklady</t>
  </si>
  <si>
    <t>000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</si>
  <si>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</si>
  <si>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</si>
  <si>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</si>
  <si>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</si>
  <si>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</si>
  <si>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</si>
  <si>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</si>
  <si>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</si>
  <si>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</si>
  <si>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</si>
  <si>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</si>
  <si>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</si>
  <si>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</si>
  <si>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</si>
  <si>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</si>
  <si>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</si>
  <si>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</si>
  <si>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</si>
  <si>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</si>
  <si>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</si>
  <si>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</si>
  <si>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</si>
  <si>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2015_OTSKP</t>
  </si>
  <si>
    <t>02910</t>
  </si>
  <si>
    <t/>
  </si>
  <si>
    <t>OSTATNÍ POŽADAVKY - ZEMĚMĚŘIČSKÁ MĚŘENÍ
Vytyčení stávajících IS, případná ochrana</t>
  </si>
  <si>
    <t xml:space="preserve">KČ        </t>
  </si>
  <si>
    <t>10-1 OTSKP</t>
  </si>
  <si>
    <t>02911</t>
  </si>
  <si>
    <t>OSTATNÍ POŽADAVKY - GEODETICKÉ ZAMĚŘENÍ
Zaměření skutečného stavu po dokončení stavby vč.zákresu do katastrální mapy a její digitalizace</t>
  </si>
  <si>
    <t>zahrnuje veškeré náklady spojené s objednatelem požadovanými pracemi</t>
  </si>
  <si>
    <t>02943</t>
  </si>
  <si>
    <t>OSTATNÍ POŽADAVKY - VYPRACOVÁNÍ RDS
vypracování RDS - Z - PDS</t>
  </si>
  <si>
    <t>02944</t>
  </si>
  <si>
    <t>OSTATNÍ POŽADAVKY - DOKUMENTACE SKUTEČ PROVEDENÍ V DIGIT FORMĚ
Skutečného provedení stavby pro objekty 101, 102, 103, 104 a 201 vč. výpočtu zatížitelnosti</t>
  </si>
  <si>
    <t>02945</t>
  </si>
  <si>
    <t>OSTAT POŽADAVKY - GEOMETRICKÝ PLÁN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</si>
  <si>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</si>
  <si>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02950</t>
  </si>
  <si>
    <t>OSTATNÍ POŽADAVKY - POSUDKY, KONTROLY, REVIZNÍ ZPRÁVY
pasportizace stavbou dotčených ploch a objektů před započetím prací a kontrola po dokončení</t>
  </si>
  <si>
    <t>02991</t>
  </si>
  <si>
    <t>a</t>
  </si>
  <si>
    <t>OSTATNÍ POŽADAVKY - INFORMAČNÍ TABULE
- inforamční tabule s názvem stavby</t>
  </si>
  <si>
    <t xml:space="preserve">KUS       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</si>
  <si>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</si>
  <si>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b</t>
  </si>
  <si>
    <t>OSTATNÍ POŽADAVKY - INFORMAČNÍ TABULE
- pamětní deska</t>
  </si>
  <si>
    <t>Zemní práce</t>
  </si>
  <si>
    <t>184B17</t>
  </si>
  <si>
    <t xml:space="preserve">VYSAZOVÁNÍ STROMŮ LISTNATÝCH S BALEM OBVOD KMENE DO 20CM, PODCHOZÍ VÝŠ MIN 2,4M
- náhradní výsadba stromů za pokácené dřeviny
- specifikace dřevin bude upřesněna po dohodě s městem Bochov po dokončení stavby
- položka zahrnuje i následnou péči o vysazené dřeviny po dobu 5 let 
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</si>
  <si>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</si>
  <si>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</si>
  <si>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</si>
  <si>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</si>
  <si>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</si>
  <si>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</si>
  <si>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</si>
  <si>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</si>
  <si>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SO101</t>
  </si>
  <si>
    <t>Modernizace silnice II/198, ZÚ - km 2,420</t>
  </si>
  <si>
    <t>014102a</t>
  </si>
  <si>
    <t>POPLATKY ZA SKLÁDKU
zemina, kamenivo, kameny</t>
  </si>
  <si>
    <t xml:space="preserve">T         </t>
  </si>
  <si>
    <t>čištění příkopů 2,0*2470*0,25*1,0=1 235,000 [A]
odkop   2,0* 5456,023=10 912,046 [B]
výkop kanalizace 2,0*54,9=109,800 [C]
Celkem: A+B+C=12 256,846 [D]</t>
  </si>
  <si>
    <t>zahrnuje veškeré poplatky provozovateli skládky související s uložením odpadu na skládce.</t>
  </si>
  <si>
    <t>014102b</t>
  </si>
  <si>
    <t>POPLATKY ZA SKLÁDKU
beton, suť</t>
  </si>
  <si>
    <t>propustky: 2,3*(3,14*0,2*0,2*9,4+3,14*0,4*0,2*4,3+3,14*0,5*0,25*15,5+3,14*0,6*0,25*17,9)=38,584 [A]
bourání čel a sloupků    2,3*27.4=63,020 [B]
Celkem: A+B=101,604 [C]</t>
  </si>
  <si>
    <t>014201</t>
  </si>
  <si>
    <t>POPLATKY ZA ZEMNÍK
zahrnuje cenu za nákup ornice ze zemníku</t>
  </si>
  <si>
    <t xml:space="preserve">M3        </t>
  </si>
  <si>
    <t>ohumusování svah 0,15*6974,9=1 046,235 [A]
ohumusování rovina 0,15*806,52=120,978 [B]
mezideponie  -61,6=-61,600 [C]
Celkem: A+B+C=1 105,613 [D]</t>
  </si>
  <si>
    <t>zahrnuje veškeré poplatky majiteli zemníku související s nákupem zeminy (nikoliv s otvírkou zemníku)</t>
  </si>
  <si>
    <t>111204</t>
  </si>
  <si>
    <t>ODSTRANĚNÍ KŘOVIN S ODVOZEM DO 5KM
kompletní, vč. případného uložení a likvidace</t>
  </si>
  <si>
    <t xml:space="preserve">M2        </t>
  </si>
  <si>
    <t>33,0=33,000 [A]
dřevinný porost (podél silnice)  350,0*1,0=350,000 [B]
Celkem: A+B=383,000 [C]</t>
  </si>
  <si>
    <t>odstranění křovin a stromů do průměru 100 mm
doprava dřevin na předepsanou vzdálenost
spálení na hromadách nebo štěpkování</t>
  </si>
  <si>
    <t>11201</t>
  </si>
  <si>
    <t xml:space="preserve">KÁCENÍ STROMŮ D KMENE DO 0,5M S ODSTRANĚNÍM PAŘEZŮ
kompletní, dřevní hmota bude odkoupena zhotovitelem stavby, dle uzavřené kupní smlouvy </t>
  </si>
  <si>
    <t>29+1+1+2+1+10=44,000 [A]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</si>
  <si>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</si>
  <si>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11203</t>
  </si>
  <si>
    <t xml:space="preserve">KÁCENÍ STROMŮ D KMENE PŘES 0,9M S ODSTRAN PAŘEZŮ
kompletní, dřevní hmota bude odkoupena zhotovitelem stavby, dle uzavřené kupní smlouvy </t>
  </si>
  <si>
    <t>2=2,000 [A]</t>
  </si>
  <si>
    <t>11241</t>
  </si>
  <si>
    <t>ÚPRAVA STROMŮ D DO 0,5M ŘEZEM VĚTVÍ
kompletní, vč. příp. likvidace a uložení na skládku a poplatků</t>
  </si>
  <si>
    <t>1=1,000 [A]</t>
  </si>
  <si>
    <t>zahrnuje odřezání větví 1 ks stromu přesahujících do komunikace bez ohledu na způsob a použitou mechanizaci (např. plošina), bez ohledu na počet větví 
zahrnuje všechna opatření související se silničním provozem (např. provizorní dopravní značení)
zahrnuje odvoz a likvidaci vyzískaného materiálu dle pokynů zadávací dokumentace</t>
  </si>
  <si>
    <t>11328</t>
  </si>
  <si>
    <t>ODSTRANĚNÍ PŘÍKOPŮ A RIGOLŮ Z PŘÍKOPOVÝCH TVÁRNIC
vč. odvozu a uložení, dle pokynu TDI</t>
  </si>
  <si>
    <t>Příkopový žlab š. 500 mm    0,5*176,0=88,000 [A]</t>
  </si>
  <si>
    <t>Položka zahrnuje odstranění tvárnic včetně podkladu,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</si>
  <si>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113478</t>
  </si>
  <si>
    <t>ODSTRAN KRYTU VOZOVEK A CHOD Z DLAŽEB KOSTEK VČET PODKL, ODVOZ DO 20KM
vč. odvozu a uložení, dle pokynu TDI</t>
  </si>
  <si>
    <t>Přídlažba z žulových kostek   44,0*0,1*0,1=0,440 [A]
Rigol ze žulových kostek        5,0*0,1=0,500 [B]
Celkem: A+B=0,940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</si>
  <si>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</si>
  <si>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113534</t>
  </si>
  <si>
    <t>ODSTRANĚNÍ CHODNÍKOVÝCH KAMENNÝCH OBRUBNÍKŮ, ODVOZ DO 5KM
vč. odvozu a uložení na místo určené investorem</t>
  </si>
  <si>
    <t xml:space="preserve">M         </t>
  </si>
  <si>
    <t>Žulový obrubník š. 120 mm   31,0=31,000 [A]</t>
  </si>
  <si>
    <t>11372</t>
  </si>
  <si>
    <t>FRÉZOVÁNÍ VOZOVEK ASFALTOVÝCH
vyfrézovaný materiál bude odkoupen zhotovitelem stavby na základě uzavřené kupní smlouvy</t>
  </si>
  <si>
    <t xml:space="preserve"> - sil. II/198 - ZÚ - km 1,050       0,07*(3744,0+3186,0)=485,100 [A]
 - sil. II/198 - km 1,050 - 2,420   0,07*(3110,0+4598,0+2389,0)=706,790 [B]
 - sil. III/19813                            0,07*122,0=8,540 [C]
 - sil. III/19814                             0,07*383,0=26,810 [D]
 - křižovatky                                 0,07*(214,0+111,0+37,0)=25,340 [E]
Celkem: A+B+C+D+E=1 252,580 [F]</t>
  </si>
  <si>
    <t>121104</t>
  </si>
  <si>
    <t>SEJMUTÍ ORNICE NEBO LESNÍ PŮDY S ODVOZEM DO 5KM
ornice na mezideponii</t>
  </si>
  <si>
    <t>0,2*(63,0+61,0+55,0+129,0)=61,600 [A]</t>
  </si>
  <si>
    <t>položka zahrnuje sejmutí ornice bez ohledu na tloušťku vrstvy a její vodorovnou dopravu
nezahrnuje uložení na trvalou skládku</t>
  </si>
  <si>
    <t>122734</t>
  </si>
  <si>
    <t>ODKOPÁVKY A PROKOPÁVKY OBECNÉ TŘ. I, ODVOZ DO 5KM
mezideponie</t>
  </si>
  <si>
    <t>51.755=51,755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</si>
  <si>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</si>
  <si>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122738</t>
  </si>
  <si>
    <t>ODKOPÁVKY A PROKOPÁVKY OBECNÉ TŘ. I, ODVOZ DO 20KM</t>
  </si>
  <si>
    <t>Výkop pro vybourání čela/propustek
2.4*1.2*2.6+2.4*1.4*2.5+10.5*2.4*2.4+11.3*2.4*2.1=133,320 [A]
Pro základ čela
2.4*2.2*1.2+2.4*2.2*1.2+2.4*2.2*1.2*2+2.4*2.2*1.2*2=38,016 [B]
Celkem: A+B-51.755=119,581 [C]</t>
  </si>
  <si>
    <t>123834</t>
  </si>
  <si>
    <t>ODKOP PRO SPOD STAVBU SILNIC A ŽELEZNIC TŘ. II, ODVOZ DO 5KM
mezideponie</t>
  </si>
  <si>
    <t>4151,6=4 151,600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</si>
  <si>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</si>
  <si>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123838</t>
  </si>
  <si>
    <t>ODKOP PRO SPOD STAVBU SILNIC A ŽELEZNIC TŘ. II, ODVOZ DO 20KM</t>
  </si>
  <si>
    <t>hlavní trasa planimetrie řezů  2555,6+6016,9-499,1=8 073,400 [A]
autobusové zálivy   0,9*52,5+1,8*52,8+1,3*52+1,5*52,5=288,640 [B]
sanace - autobus. zálivy  0,5*785,7=392,850 [C]
sjezdy   0,47*196+0,49*217=198,450 [D]
horské vpusti   9,0*1,7*2,1*1,5=48,195 [E]
šachty   7*2,3*1*1+7*1,5*1,2*1,2=31,220 [F]
výkop propustky   1,1*2,4*8,2+1,1*2,4*6,5+1,1*2,4*7+1,1*2,4*7=75,768 [G]
Celkem: A+B+C+D+E+F+G-4151,6=4 956,923 [H]</t>
  </si>
  <si>
    <t>123938</t>
  </si>
  <si>
    <t>ODKOP PRO SPOD STAVBU SILNIC A ŽELEZNIC TŘ. III, ODVOZ DO 20KM</t>
  </si>
  <si>
    <t>499.1=499,100 [A]</t>
  </si>
  <si>
    <t>125734</t>
  </si>
  <si>
    <t>VYKOPÁVKY ZE ZEMNÍKŮ A SKLÁDEK TŘ. I, ODVOZ DO 5KM
mezideponie</t>
  </si>
  <si>
    <t>ornice  61,6=61,600 [A]
zásyp po úroveň pláně - propustky   2.4*1.3*1.1+2+2.4*1.3*1.1+2+12.4*1.3*1.1+2+11.3*1.3*1.1+5=51,755 [B]
Celkem: A+B=113,355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</si>
  <si>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- poplatek za materiál ze zemníku (zemina, ornice)</t>
  </si>
  <si>
    <t>125738</t>
  </si>
  <si>
    <t>VYKOPÁVKY ZE ZEMNÍKŮ A SKLÁDEK TŘ. I, ODVOZ DO 20KM
nákup ornice</t>
  </si>
  <si>
    <t>1105,613=1 105,613 [A]</t>
  </si>
  <si>
    <t>125834</t>
  </si>
  <si>
    <t>VYKOPÁVKY ZE ZEMNÍKŮ A SKLÁDEK TŘ. II, ODVOZ DO 5KM
mezideponie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</si>
  <si>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- poplatek za materiál ze zemníku (zemina)</t>
  </si>
  <si>
    <t>12931</t>
  </si>
  <si>
    <t>ČIŠTĚNÍ PŘÍKOPŮ OD NÁNOSU DO 0,25M3/M
vč. odvozu a uložení</t>
  </si>
  <si>
    <t>2470=2 470,000 [A]</t>
  </si>
  <si>
    <t>- vodorovná a svislá doprava, přemístění, přeložení, manipulace s výkopkem a uložení na skládku (bez poplatku)</t>
  </si>
  <si>
    <t>129946</t>
  </si>
  <si>
    <t>ČIŠTĚNÍ POTRUBÍ DN DO 400MM
propustek DN400</t>
  </si>
  <si>
    <t>10,5=10,500 [A]</t>
  </si>
  <si>
    <t>129957</t>
  </si>
  <si>
    <t>ČIŠTĚNÍ POTRUBÍ DN DO 500MM
propustek DN500</t>
  </si>
  <si>
    <t>29,3+6,2=35,500 [A]</t>
  </si>
  <si>
    <t>129958</t>
  </si>
  <si>
    <t>ČIŠTĚNÍ POTRUBÍ DN DO 600MM
propustek DN600</t>
  </si>
  <si>
    <t>4,5+12,1+9,4+9,5+15,4+10,4+15,6+11,3+8,2+10,3+13,65+6,3+13,35=140,000 [A]</t>
  </si>
  <si>
    <t>129972</t>
  </si>
  <si>
    <t>ČIŠTĚNÍ POTRUBÍ DN DO 1200MM
propustek DN1200</t>
  </si>
  <si>
    <t>25,4=25,400 [A]</t>
  </si>
  <si>
    <t>132838</t>
  </si>
  <si>
    <t>HLOUBENÍ RÝH ŠÍŘ DO 2M PAŽ I NEPAŽ TŘ. II, ODVOZ DO 20KM
výkop kanalizace</t>
  </si>
  <si>
    <t>1,0*0,9*61,0=54,900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</si>
  <si>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</si>
  <si>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</t>
  </si>
  <si>
    <t>ULOŽENÍ SYPANINY DO NÁSYPŮ SE ZHUTNĚNÍM</t>
  </si>
  <si>
    <t>Násyp 
hlavní trasa    340,2+2823,5=3 163,700 [A]
horské vpusti  9*(1,7*2,1*1,5-1,5*1,5*0,9)=29,970 [B]
šachty     7*(2,3*1*1-2,3*3,14*0,2*0,2)+7*(1,5*1,2*1,2-1,5*3,14*0,3*0,3)=26,231 [C]
zásyp po úroveň pláně - propustky   2.4*1.3*1.1+2+2.4*1.3*1.1+2+12.4*1.3*1.1+2+11.3*1.3*1.1+5=51,755 [D]
Celkem: A+B+C+D=3 271,656 [E]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</si>
  <si>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</si>
  <si>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</si>
  <si>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
skládka a mezideponie</t>
  </si>
  <si>
    <t>skládka   5456,023=5 456,023 [A]
mezideponie   4151,6=4 151,600 [B]
ornice mezideponie  61,6=61,600 [C]
výkop kanalizace  54,9=54,900 [D]
Celkem: A+B+C+D=9 724,123 [E]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</si>
  <si>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</si>
  <si>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</si>
  <si>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</si>
  <si>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zásyp propustků  (1,5*2,4-1,2*1,1)*8,2+(1,5*2,4-1,2*1,1)*6,5+(1,5*2,4-1,2*1,1)*7+(1,5*2,4-1,2*1,1)*7=65,436 [A]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</si>
  <si>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</si>
  <si>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</si>
  <si>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</si>
  <si>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násyp zemní krajnice   392,1+539,6=931,700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</si>
  <si>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</si>
  <si>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</si>
  <si>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
nezpevněná krajnice</t>
  </si>
  <si>
    <t>0,1*(0,75*(2*2470-1347-918,6)+1,5*1347)=402,630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</si>
  <si>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</si>
  <si>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17910</t>
  </si>
  <si>
    <t>NÁSYPY Z ARMOVANÝCH ZEMIN SE ZHUTNĚNÍM</t>
  </si>
  <si>
    <t xml:space="preserve">km 0,501 00 - 0,570 00 vpravo   5*(24*0,6+30*1,2+15*0,6)=297,000 [A]
km 0,670 00 - 0,730 00 vpravo   5*(15*0,6+30*1,2+15*0,6)=270,000 [B]
km 1,372 40 - 1,504 40 vpravo   5*(42*1,2+30*0,6+51*1,2+9*0,6)=675,000 [C]
km 1,508 20 - 1,580 20 vpravo   5*(72*0,6)=216,000 [D]
km 1,765 00 - 1,890 00 vpravo   5*(39*0,6+51*1,2+35*0,6)=528,000 [E]
km 2,050 00 - 2,167 00 vpravo   5*(15*0,6+30*1,2+72*0,6)=441,000 [F]
km 2,285 90 - 2,306 90 vlevo      5*(15*1,2+6*1,8)=144,000 [G]
km 2,300 90 - 2,306 90 vpravo    5*(6*1,8)=54,000 [H]
Celkem: A+B+C+D+E+F+G+H=2 625,000 [I]
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</si>
  <si>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nezahrnuje armovací sítě, ty se vykazují v ploše v položce č.28995</t>
  </si>
  <si>
    <t>18120</t>
  </si>
  <si>
    <t>ÚPRAVA PLÁNĚ SE ZHUTNĚNÍM V HORNINĚ TŘ. II</t>
  </si>
  <si>
    <t>úprava pláně
hlavní trasy   5884,8+7516,9=13 401,700 [A]
zálivy BUS     785,7=785,700 [B]
úprava parapláně
hlavní trasy   318,6+3693,2=4 011,800 [C]
zálivy BUS     785,7=785,700 [D]
Celkem: A+B+C+D=18 984,900 [E]</t>
  </si>
  <si>
    <t>položka zahrnuje úpravu pláně včetně vyrovnání výškových rozdílů. Míru zhutnění určuje projekt.</t>
  </si>
  <si>
    <t>18222</t>
  </si>
  <si>
    <t>ROZPROSTŘENÍ ORNICE VE SVAHU V TL DO 0,15M</t>
  </si>
  <si>
    <t>planimetrie řezů   3035,7+3939,2=6 974,900 [A]</t>
  </si>
  <si>
    <t>položka zahrnuje:
nutné přemístění ornice z dočasných skládek vzdálených do 50m
rozprostření ornice v předepsané tloušťce ve svahu přes 1:5</t>
  </si>
  <si>
    <t>18232</t>
  </si>
  <si>
    <t>ROZPROSTŘENÍ ORNICE V ROVINĚ V TL DO 0,15M</t>
  </si>
  <si>
    <t>plochy    41,0+56,0=97,000 [A]
rigoly       0,9*320+0,9*305+0,5*(223,6+53+16,8)=709,200 [B]
Celkem: A+B=806,200 [C]</t>
  </si>
  <si>
    <t>položka zahrnuje:
nutné přemístění ornice z dočasných skládek vzdálených do 50m
rozprostření ornice v předepsané tloušťce v rovině a ve svahu do 1:5</t>
  </si>
  <si>
    <t>18242</t>
  </si>
  <si>
    <t>ZALOŽENÍ TRÁVNÍKU HYDROOSEVEM NA ORNICI</t>
  </si>
  <si>
    <t>806,2+6974,9=7 781,100 [A]</t>
  </si>
  <si>
    <t>Zahrnuje dodání předepsané travní směsi, hydroosev na ornici, zalévání, první pokosení, to vše bez ohledu na sklon terénu</t>
  </si>
  <si>
    <t>Základy</t>
  </si>
  <si>
    <t>21197</t>
  </si>
  <si>
    <t>OPLÁŠTĚNÍ ODVODŇOVACÍCH ŽEBER Z GEOTEXTILIE</t>
  </si>
  <si>
    <t>(2*0,6+2*0,5)*1325,6=2 916,320 [A]</t>
  </si>
  <si>
    <t>položka zahrnuje dodávku předepsané geotextilie, mimostaveništní a vnitrostaveništní dopravu a její uložení včetně potřebných přesahů (nezapočítávají se do výměry)</t>
  </si>
  <si>
    <t>212636</t>
  </si>
  <si>
    <t>TRATIVODY KOMPL Z TRUB Z PLAST HM DN DO 150MM, RÝHA TŘ II
Drenážní trubka z PE DN 150 mm, trativod hl. 0,6m</t>
  </si>
  <si>
    <t>97,0+85,0+495,7+194,5+41,4+17,8+23,9=955,300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</si>
  <si>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materiálem, případně vložení separační nebo drenážní vložky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</si>
  <si>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212656</t>
  </si>
  <si>
    <t>TRATIVODY KOMPL Z TRUB Z PLAST HM DN DO 300MM, RÝHA TŘ II
Drenážní trubka z PE DN 300 mm s perforací na 220°, trativod hl. 0,6m</t>
  </si>
  <si>
    <t>60,0+118,1+318,3+14,0+375,9+353,2+69,3+16,8=1 325,600 [A]</t>
  </si>
  <si>
    <t>21450</t>
  </si>
  <si>
    <t>SANAČNÍ VRSTVY Z KAMENIVA
- položka bude čerpána pouze se souhlasem TDI</t>
  </si>
  <si>
    <t>autobusové zálivy  0,5*785,7=392,850 [A]</t>
  </si>
  <si>
    <t>položka zahrnuje zahrnuje dodávku kameniva předepsané frakce, včetně mimostaveništní a vnitrostaveništní dopravy, rozprostření se zhutněním</t>
  </si>
  <si>
    <t>27212</t>
  </si>
  <si>
    <t>ZÁKLADY Z DÍLCŮ ŽELEZOBETONOVÝCH
- lze použít i jiná rovnocenná řešení či dodání výrobků obdobných se stejnými parametry</t>
  </si>
  <si>
    <t>Podkladní prahy IZX 12/80: odhad 0,03m3/kus
k propustku v km 0,01809 vlevo  (2*4)*0,03=0,240 [A]
k propustku v km 0,87255 vlevo   (2*3)*0,03=0,180 [B]
sjezd v km 1,43588 vlevo        (2*3)*0,03=0,180 [C]
sjezd v km 1,60080 vlevo        (2*3)*0,03=0,180 [D]
km 1,505 649 prodloužení stávajícího propustku   2*2*0,03=0,120 [E]
km 1,895 450 prodloužení stávajícího propustku   2*2*0,03=0,120 [F]
km 2,303 891 nový propustek   2*5*0,03=0,300 [G]
km 2,412 599 nový propustek   2*5*0,03=0,300 [H]
Celkem: A+B+C+D+E+F+G+H=1,620 [I]</t>
  </si>
  <si>
    <t>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</si>
  <si>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272314</t>
  </si>
  <si>
    <t>ZÁKLADY Z PROSTÉHO BETONU DO C25/30 (B30)</t>
  </si>
  <si>
    <t>Betonový prah - kanalizace   2*1,0*0,3*0,6=0,360 [A]
Čelo, základ - kanalizace  - základ C 25/30-XF2   2*1,0*1,0*0,8=1,600 [B]
Betonový práh - propustky   6*1,0*0,3*0,6+2.4*0.3*0.6=1,512 [C]
Čelo, základ - propustky     6*1,8*1,0*0,8+2*1.5*0.8+2*1.5*0.8+2*1.5*0.8*2+1.8*1*0.8=19,680 [D]
Celkem: A+B+C+D=23,152 [E]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</si>
  <si>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</si>
  <si>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272324</t>
  </si>
  <si>
    <t>ZÁKLADY ZE ŽELEZOBETONU DO C25/30 (B30)</t>
  </si>
  <si>
    <t>betonová deska C 25/30-XF2  2*1,4*0,15*(8,2+6,5+7+7)+2*(3.4*1.4*0.15)+2*(3.3*1.4*0.15)+2*(9.6*1.4*0.15)+2*(11.2*1.4*0.15)=23,604 [A]</t>
  </si>
  <si>
    <t>272325</t>
  </si>
  <si>
    <t>ZÁKLADY ZE ŽELEZOBETONU DO C30/37 (B37)
Betonová deska z betonu C 30/37-XF4 - záliv BUS</t>
  </si>
  <si>
    <t>0,25*(552+0,5*(4*16+19+29+28+16+16+25+2,7+18+3+13))=167,213 [A]</t>
  </si>
  <si>
    <t>272366</t>
  </si>
  <si>
    <t>VÝZTUŽ ZÁKLADŮ Z KARI SÍTÍ
sítě KARI KY49 8mm 100 x 100</t>
  </si>
  <si>
    <t>2*0,0079*(552+0,5*(4*16+19+29+28+16+16+25+2,7+18+3+13))=10,568 [A]
(1.3+2.7)*(8.2+6.5+7+7)*0,0079=0,907 [B]
0,0079*(8,2+4,8+7,8+4,8+23,3+13,4+21,8+15,5)=0,787 [C]
Celkem: A+B+C=12,262 [D]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</si>
  <si>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</si>
  <si>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28995</t>
  </si>
  <si>
    <t>KOTEVNÍ SÍTĚ PRO GABIONY A ARMOVANÉ ZEMINY
armovaná zemina</t>
  </si>
  <si>
    <t>5*(24*0,6+30*1,2+15*0,6+15*0,6+30*1,2+15*0,6+42*1,2+30*0,6+51*1,2+9*0,6+72*0,6+39*0,6+51*1,2+35*0,6+15*0,6+30*1,2+72*0,6+15*1,2+6*1,8+6*1,8)/0,6=4 375,000 [A]</t>
  </si>
  <si>
    <t>Položka zahrnuje:
- dodávku předepsané kotevní sítě
- úpravu, očištění a ochranu podkladu
- přichycení k podkladu, případně zatížení
- úpravy spojů a zajištění okrajů
- nutné přesahy
- mimostaveništní a vnitrostaveništní dopravu</t>
  </si>
  <si>
    <t>Vodorovné konstrukce</t>
  </si>
  <si>
    <t>451312</t>
  </si>
  <si>
    <t>PODKLADNÍ A VÝPLŇOVÉ VRSTVY Z PROSTÉHO BETONU C12/15</t>
  </si>
  <si>
    <t xml:space="preserve"> - podkladní beton C 12/15-X0 - kanalizace   2*1,2*1,2*0,1=0,288 [A]
 - podkladní beton C 12/15-X0 - propustky     6*2,0*1,2*0,1=1,440 [B]
Celkem: A+B=1,728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</si>
  <si>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</si>
  <si>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451324</t>
  </si>
  <si>
    <t>PODKL A VÝPLŇ VRSTVY ZE ŽELEZOBET DO C25/30 (B30)
Podkladní beton C 25/30 XF2</t>
  </si>
  <si>
    <t>km 1,505 649 prodloužení stávajícího propustku   2.4*1.9*0.15=0,684 [A]
km 1,895 450 prodloužení stávajícího propustku   2.4*1.9*0.15=0,684 [B]
km 2,303 891 nový propustek   2.4*1.9*0.15*2=1,368 [C]
km 2,412 599 nový propustek  2.2*1.4*0.15=0,462 [D]
Celkem: A+B+C+D=3,198 [E]</t>
  </si>
  <si>
    <t>45152</t>
  </si>
  <si>
    <t>PODKLADNÍ A VÝPLŇOVÉ VRSTVY Z KAMENIVA DRCENÉHO</t>
  </si>
  <si>
    <t>drenážní vrstva pod armovanou zeminu   0,3*6,5*602,0=1 173,900 [A]
Štěrkodrť pod horské vpusti  0,15*(9*2,1*1,5)=4,253 [B]
Štěrkodrť pod šachty             0,15*(7*1,0*1,0+7*1,2*1,2)=2,562 [C]
Štěrkodrť pod dlažbu             0,1*15,0=1,500 [D]
obsyp ze štěrkopísku            (0,6*0,9-3,14*0,1675*0,1675)*61=27,566 [E]
lože ze štěrkopísku                0,1*0,9*61,0=5,490 [F]
Kanalizace -  Štěrkodrť pod dlažbu    2*1,0*1,0*0,1=0,200 [G]
Kanalizace - Štěrkodrť fr. 16/32         0,15*2*1,8*1,8=0,972 [H]
propustky -  Štěrkodrť pod dlažbu      0,1*6*1,0*1,0+0,1*(2,4+1,44+7,2+5,52) =2,256 [I]
propustky -  - Štěrkodrť fr. 16/32        6*2,4*1,6*0,15+0,15*2,4*(8,2+6,5+7+7)+3.4*2.4*0.15+3.3*2.4*0.15+9.6*2.4*0.15+11.2*2.4*0.15=23,688 [J]
propustky - štěrkodrť 16/32 pod čelo/základ   2.2*1.7*0.15+2.2*1.7*0.15+2.2*1.7*0.15*2+2*1.2*0.15+2*1.5*0.15=3,054 [K]
Celkem: A+B+C+D+E+F+G+H+I+J+K=1 245,441 [L]</t>
  </si>
  <si>
    <t>Položka zahrnuje veškerý materiál, výrobky a polotovary, včetně mimostaveništní a vnitrostaveništní dopravy (rovněž přesuny), včetně naložení a složení, případně s uložením.</t>
  </si>
  <si>
    <t>46251</t>
  </si>
  <si>
    <t>ZÁHOZ Z LOMOVÉHO KAMENE</t>
  </si>
  <si>
    <t>Zásyp paty arm. zeminy  0,2*602,0=120,400 [A]
Zpevnění krajnice a svahů z LK    1,0*15,0=15,000 [B]
Celkem: A+B=135,400 [C]</t>
  </si>
  <si>
    <t>položka zahrnuje:
- dodávku a zához lomového kamene předepsané frakce včetně mimostaveništní a vnitrostaveništní dopravy</t>
  </si>
  <si>
    <t>465512</t>
  </si>
  <si>
    <t>DLAŽBY Z LOMOVÉHO KAMENE NA MC
Dlažba z lomového kamene do bet. C 25/30-XF2</t>
  </si>
  <si>
    <t>0,3*15,0=4,500 [A]
kanalizace 0,3*2*1,0*1,0=0,600 [B]
propustky   0,3*6*1,0*1,0+0,3*(2,4+1,44+7,2+4,8)=6,552 [C]
Celkem: A+B+C=11,652 [D]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</si>
  <si>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</t>
  </si>
  <si>
    <t>46591</t>
  </si>
  <si>
    <t>DLAŽBY Z KAMENICKÝCH VÝROBKŮ
Rigol ze žulových kostek š. 500 mm do bet. C 20/25nXF4</t>
  </si>
  <si>
    <t>(320+305,2+223,6+53+16,8)*0,5+9*(1+0,9*0,5)=472,350 [A]</t>
  </si>
  <si>
    <t>položka zahrnuje:
- nutné zemní práce (svahování, úpravu pláně a pod.)
- úpravu podkladu
- zřízení spojovací vrstvy
- zřízení lože dlažby z předepsaného materiálu
- dodávku a uložení dlažby z předepsaných kamenických výrobků do předepsaného tvaru
- spárování, těsnění, tmelení a vyplnění spar případně s vyklínováním
- úprava povrchu pro odvedení srážkové vody
- nezahrnuje podklad pod dlažbu, vykazuje se samostatně položkami SD 45</t>
  </si>
  <si>
    <t>Komunikace</t>
  </si>
  <si>
    <t>56334</t>
  </si>
  <si>
    <t>VOZOVKOVÉ VRSTVY ZE ŠTĚRKODRTI TL. DO 200MM
ŠDa 0/32 tl. 180mm</t>
  </si>
  <si>
    <t>552+1,0*(4*16+19+29+28+16+16+25+2,7+18+3+13)=785,700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</si>
  <si>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</si>
  <si>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56335</t>
  </si>
  <si>
    <t>VOZOVKOVÉ VRSTVY ZE ŠTĚRKODRTI TL. DO 250MM
ŠDa tl. 250mm</t>
  </si>
  <si>
    <t>4,45*602+3*(1347-602)+2,35*(2*2470-1347)=13 357,450 [A]</t>
  </si>
  <si>
    <t>572213a</t>
  </si>
  <si>
    <t>SPOJOVACÍ POSTŘIK Z EMULZE DO 0,5KG/M2
Postřik spojovací emulzí 0,25 kg/m2</t>
  </si>
  <si>
    <t>Úsek ZÚ - km 1,050     7416+2*1100*0,025=7 471,000 [A]
Úsek km 1,050 - 2,420   10535+2*1370*0,025=10 603,500 [B]
Celkem: A+B=18 074,500 [C]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</si>
  <si>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</si>
  <si>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572213b</t>
  </si>
  <si>
    <t>SPOJOVACÍ POSTŘIK Z EMULZE DO 0,5KG/M2
Postřik spojovací emulzí 0,4 kg/m2</t>
  </si>
  <si>
    <t>Úsek ZÚ - km 1,050     7416+2*1100*0,12=7 680,000 [A]
Úsek km 1,050 - 2,420   10535+2*1370*0,12=10 863,800 [B]
Celkem: A+B=18 543,800 [C]</t>
  </si>
  <si>
    <t>57475</t>
  </si>
  <si>
    <t>VOZOVKOVÉ VÝZTUŽNÉ VRSTVY Z GEOMŘÍŽOVINY
Geosyntetikum - např. Geomříž (pevnost v tahu min. 20 kN, tažnost max. 15 %, velikost oka min. 60x60 mm)</t>
  </si>
  <si>
    <t>3,25*602+1,5*(2*2470-602)=8 463,500 [A]</t>
  </si>
  <si>
    <t>- dodání geomříže v požadované kvalitě a v množství včetně přesahů (přesahy započteny v jednotkové ceně)
- očištění podkladu
- pokládka geomříže dle předepsaného technologického předpisu</t>
  </si>
  <si>
    <t>574A44</t>
  </si>
  <si>
    <t>ASFALTOVÝ BETON PRO OBRUSNÉ VRSTVY ACO 11+, 11S TL. 50MM
ACO 11+ 50/70</t>
  </si>
  <si>
    <t>Úsek ZÚ - km 1,050     6619,0+277,0+324,0+196,0+2*1100,0*0,025=7 471,000 [A]
Úsek km 1,050 - 2,420   10158,0+120,0+40,0+217,0+2*1370,0*0,025=10 603,500 [B]
Celkem: A+B=18 074,500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</si>
  <si>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</si>
  <si>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574C68</t>
  </si>
  <si>
    <t>ASFALTOVÝ BETON PRO LOŽNÍ VRSTVY ACL 22+, 22S TL. 70MM
ACL 22+ 50/70</t>
  </si>
  <si>
    <t>Úsek ZÚ - km 1,050     7416+2*1100*0,12=7 680,000 [A]</t>
  </si>
  <si>
    <t>574C88</t>
  </si>
  <si>
    <t>ASFALTOVÝ BETON PRO LOŽNÍ VRSTVY ACL 22+, 22S TL. 90MM
ACL 22+ 50/70</t>
  </si>
  <si>
    <t>Úsek km 1,050 - 2,420   10535+2*1370*0,12=10 863,800 [A]</t>
  </si>
  <si>
    <t>574E46</t>
  </si>
  <si>
    <t>ASFALTOVÝ BETON PRO PODKLADNÍ VRSTVY ACP 16+, 16S TL. 50MM
ACP 16+ 50/70, lokální opravy, odhad 60%</t>
  </si>
  <si>
    <t>0,6*(7416+10535-5993,5)=7 174,500 [A]</t>
  </si>
  <si>
    <t>574E98</t>
  </si>
  <si>
    <t>ASFALTOVÝ BETON PRO PODKLADNÍ VRSTVY ACP 22+, 22S TL. 100MM
ACP 22+ 50/70</t>
  </si>
  <si>
    <t>3,0*602+1,25*(2*2470-602)=7 228,500 [A]</t>
  </si>
  <si>
    <t>58212</t>
  </si>
  <si>
    <t>DLÁŽDĚNÉ KRYTY Z VELKÝCH KOSTEK DO LOŽE Z MC
žulové kosty tl. 160mm do lože z MC tl. 40mm</t>
  </si>
  <si>
    <t>552,0=552,000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</si>
  <si>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</si>
  <si>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58252</t>
  </si>
  <si>
    <t>DLÁŽDĚNÉ KRYTY Z BETONOVÝCH DLAŽDIC DO LOŽE Z MC
Betonová přídlažba 250/125/100</t>
  </si>
  <si>
    <t>0,125*(4*1+4+2*5+6+12+21)=7,125 [A]</t>
  </si>
  <si>
    <t>58910</t>
  </si>
  <si>
    <t>VÝPLŇ SPAR ASFALTEM
asf. zálivka</t>
  </si>
  <si>
    <t>sil. II/198        7+6,5+7+236,3+57+918,6=1 232,400 [A]
sil. III/19813   30,0+4,0=34,000 [B]
sil. III/19814   39,0+16,0+5,0=60,000 [C]
křižovatky       38,0+13,0+32,0+16,0+17,0+8,0=124,000 [D]
sjezdy              16,0+2,6+11,0+10,0+7,0+21,0+5,6+7,0+5,0+4,0+6,0+4,0+7,0+5,0+4,0+7,0+6,0=128,200 [E]
Celkem: A+B+C+D+E=1 578,600 [F]</t>
  </si>
  <si>
    <t>položka zahrnuje:
- dodávku předepsaného materiálu
- vyčištění a výplň spar tímto materiálem</t>
  </si>
  <si>
    <t>Úpravy povrchů, podlahy, výplně otvorů</t>
  </si>
  <si>
    <t>626113</t>
  </si>
  <si>
    <t>REPROFILACE PODHLEDŮ, SVISLÝCH PLOCH SANAČNÍ MALTOU JEDNOVRST TL 30MM
odhad 50%, bude čerpáno se souhlasem TDI</t>
  </si>
  <si>
    <t>Sanace čel propustků   0,5*95.55=47,775 [A]
Sanace horských vpustí   0,5*14.04=7,020 [B]
Celkem: A+B=54,795 [C]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</si>
  <si>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</si>
  <si>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62631</t>
  </si>
  <si>
    <t>SPOJOVACÍ MŮSTEK MEZI STARÝM A NOVÝM BETONEM
odhad 50%, bude čerpáno se souhlasem TDI</t>
  </si>
  <si>
    <t>Potrubí</t>
  </si>
  <si>
    <t>82458</t>
  </si>
  <si>
    <t>POTRUBÍ Z TRUB ŽELEZOBETONOVÝCH DN DO 600MM
- Trouba např. TZH-Q 600/2500 INT 
-  lze použít i jiná rovnocenná řešení či dodání výrobků obdobných se stejnými parametry</t>
  </si>
  <si>
    <t>k propustku v km 0,01809 vlevo    8,2=8,200 [A]
k propustku v km 0,87255 vlevo    6,5=6,500 [B]
sjezd v km 1,43588 vlevo          7,0=7,000 [C]
sjezd v km 1,60080 vlevo           7,0=7,000 [D]
km 1,505 649 prodloužení stávajícího propustku   5,0=5,000 [E]
km 1,895 450 prodloužení stávajícího propustku   4,8=4,800 [F]
km 2,303 891 nový propustek   12.5=12,500 [G]
km 2,412 599 nový propustek    12.2=12,200 [H]
Celkem: A+B+C+D+E+F+G+H=63,200 [I]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</si>
  <si>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</si>
  <si>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87433</t>
  </si>
  <si>
    <t>POTRUBÍ Z TRUB PLASTOVÝCH ODPADNÍCH DN DO 150MM
Přípojka z PVC DN 150 mm - vpusti</t>
  </si>
  <si>
    <t>12,5=12,500 [A]</t>
  </si>
  <si>
    <t>87445</t>
  </si>
  <si>
    <t>POTRUBÍ Z TRUB PLASTOVÝCH ODPADNÍCH DN DO 300MM
- Kanalizace (např. Ultra Rib 2 SN10 nebo obdobný stejných parametrů), DN 300
- lze použít i jiná rovnocenná řešení či dodání výrobků obdobných se stejnými parametry</t>
  </si>
  <si>
    <t>61,0=61,000 [A]</t>
  </si>
  <si>
    <t>894858</t>
  </si>
  <si>
    <t>ŠACHTY KANALIZAČNÍ PLASTOVÉ D 600MM
- Kanalizační šachty z PP DN 600 mm</t>
  </si>
  <si>
    <t>Poklop (např. BEGU) B125  2=2,000 [A]
Poklop (např. BEGU) D400  5=5,000 [B]
Celkem: A+B=7,000 [C]
- lze použití i jiná rovnocenná řešení či dodání výrobků obdobných se stejnými parametry</t>
  </si>
  <si>
    <t>položka zahrnuje:
- poklopy s rámem z předepsaného materiálu a tvaru
- předepsané plastové skruže, dno a není-li uvedeno jinak i podkladní vrstvu (z kameniva nebo betonu).
- výplň, těsnění a tmelení spár a spojů,
- očištění a ošetření úložných ploch,
- předepsané podkladní konstrukce</t>
  </si>
  <si>
    <t>89516</t>
  </si>
  <si>
    <t>DRENÁŽNÍ VÝUSŤ Z BETON DÍLCŮ
Vyústění trativodů do příkopu</t>
  </si>
  <si>
    <t>Trativod DN 150   5=5,000 [A]
Trativod DN 300   5=5,000 [B]
Celkem: A+B=10,000 [C]</t>
  </si>
  <si>
    <t>položka zahrnuje:
- dodání  a osazení dílce  požadovaného  tvaru  a  vlastností,  jeho  skladování,  doprava  vnitrostaveništní i mimosatveništní
- u dílců železobetonových výztuž, případně i tuhé kovové prvky a závěsná oka,
- výplň, těsnění a tmelení spár a spojů</t>
  </si>
  <si>
    <t>895811</t>
  </si>
  <si>
    <t xml:space="preserve">DRENÁŽNÍ ŠACHTICE NORMÁLNÍ Z PLAST DÍLCŮ ŠN 60
- Drenážní šachty z PP DN 400 mm
</t>
  </si>
  <si>
    <t>Poklop litinový B125 (např. BEGU)  1=1,000 [A]
Poklop litinový D400 (např. BEGU)  6=6,000 [B]
Celkem: A+B=7,000 [C]
- lze použít i jiná rovnocenná řešení či dodání výrobků obdobných se stejnými parametry</t>
  </si>
  <si>
    <t>89722</t>
  </si>
  <si>
    <t>VPUSŤ KANALIZAČNÍ HORSKÁ KOMPLETNÍ Z BETON DÍLCŮ
- kompletní, včetně mříže, např. ROVASCO C250, rektif. rámečku 
- lze použít i jiná rovnocenná řešení či dodání výrobků obdobných se stejnými parametry</t>
  </si>
  <si>
    <t>10=10,000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</si>
  <si>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</si>
  <si>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89722a</t>
  </si>
  <si>
    <t>VPUSŤ KANALIZAČNÍ HORSKÁ KOMPLETNÍ Z BETON DÍLCŮ
Nová mříž na stávající horské vpusti ve vtoku</t>
  </si>
  <si>
    <t>km 1,505 649   1=1,000 [A]
km 1,895 450   1=1,000 [B]
Celkem: A+B=2,000 [C]</t>
  </si>
  <si>
    <t>897542</t>
  </si>
  <si>
    <t>VPUSŤ ODVOD ŽLABŮ Z POLYMERBETONU SV. ŠÍŘKY DO 150MM
Vpusti z polymerbetonových žlabů š. 150 mm, mříž D400</t>
  </si>
  <si>
    <t>4=4,000 [A]</t>
  </si>
  <si>
    <t>položka zahrnuje dodávku a osazení předepsaného dílce včetně mříže
nezahrnuje předepsané podkladní konstrukce</t>
  </si>
  <si>
    <t>899574</t>
  </si>
  <si>
    <t>OBETONOVÁNÍ POTRUBÍ ZE ŽELEZOBETONU DO C25/30 (B30) VČETNĚ VÝZTUŽE</t>
  </si>
  <si>
    <t>Propustky
Obetonování C 25/30-XF2    (1,1*1,06-3,14*0,4*0,4)*(8,2+6,5+7+7)+4.2*(1+3.14*0.6*0.5)*0.15+4*(1+3.14*0.6*0.5)*0.15+12*(1+3.14*0.6*0.5)*0.15+11.2*(1+3.14*0.6*0.5)*0.15=28,192 [A]</t>
  </si>
  <si>
    <t>Ostatní konstrukce a práce</t>
  </si>
  <si>
    <t>9111A1</t>
  </si>
  <si>
    <t>ZÁBRADLÍ SILNIČNÍ S VODOR MADLY - DODÁVKA A MONTÁŽ
Ocelové dvoumadl.zábradlí kotv. na patní plechy, kompletní, vč. PKO</t>
  </si>
  <si>
    <t>km 1,505 649   2,2=2,200 [A]
km 1,895 450   2,0=2,000 [B]
Celkem: A+B=4,200 [C]</t>
  </si>
  <si>
    <t>položka zahrnuje:
- dodání zábradlí včetně předepsané povrchové úpravy
- osazení sloupků zaberaněním nebo osazením do betonových bloků (včetně betonových bloků a nutných zemních prací)</t>
  </si>
  <si>
    <t>9111A3</t>
  </si>
  <si>
    <t>ZÁBRADLÍ SILNIČNÍ S VODOR MADLY - DEMONTÁŽ S PŘESUNEM
vč.odvozu a uložení na místo určené investorem</t>
  </si>
  <si>
    <t>Ocelové dvoumadlové zábradlí - prop. km 2,303891   2,7+3,2=5,900 [A]
Ocelové jednomadlové zábradlí - chodník v km 0,87255 vlevo   4,2+4,5=8,700 [B]
Celkem: A+B=14,600 [C]</t>
  </si>
  <si>
    <t>položka zahrnuje:
- demontáž a odstranění zařízení
- jeho odvoz na předepsané místo</t>
  </si>
  <si>
    <t>9113A1</t>
  </si>
  <si>
    <t>SVODIDLO OCEL SILNIČ JEDNOSTR, ÚROVEŇ ZADRŽ N1, N2 - DODÁVKA A MONTÁŽ</t>
  </si>
  <si>
    <t>228,0+248,0+238,0+69,0+138,0+145,0+153,0+40,0+88,0=1 347,000 [A]</t>
  </si>
  <si>
    <t>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</si>
  <si>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9113A3</t>
  </si>
  <si>
    <t>SVODIDLO OCEL SILNIČ JEDNOSTR, ÚROVEŇ ZADRŽ N1, N2 - DEMONTÁŽ S PŘESUNEM
vč. odvozu a uložení na místo určené investorem</t>
  </si>
  <si>
    <t>224,0+244,0+169,0+138,0+65,0+145,0+108,0=1 093,000 [A]</t>
  </si>
  <si>
    <t>91228</t>
  </si>
  <si>
    <t>SMĚROVÉ SLOUPKY Z PLAST HMOT VČETNĚ ODRAZNÉHO PÁSKU</t>
  </si>
  <si>
    <t>vlevo   48/5+(57+93+91+61+60)/10+(230+218+78+51+89)/20+45/40 +(667+73+28+126+99+63+24+161+54+68)/50-8=99,485 [A]
vpravo 48/5+(57+93+91+61+60)/10+(230+218+78+51+89)/20+45/40+(667+73+28+126+99+63+24+161+54+68)/50-56=51,485 [B]
Směrové sloupky Z 11g (červené)   5*2=10,000 [C]
Celkem: A+B+C+0,03=161,000 [D]</t>
  </si>
  <si>
    <t>položka zahrnuje:
- dodání a osazení sloupku včetně nutných zemních prací
- vnitrostaveništní a mimostaveništní doprava
- odrazky plastové nebo z retroreflexní fólie</t>
  </si>
  <si>
    <t>912283</t>
  </si>
  <si>
    <t>SMĚROVÉ SLOUPKY Z PLAST HMOT - DEMONTÁŽ A ODVOZ
vč. uložení a poplatku za příp. skládku</t>
  </si>
  <si>
    <t>směrové sloupky   (2*2470-1080)/20=193,000 [A]
směrové sloupky na svodidlech   1100/20=55,000 [B]
Celkem: A+B=248,000 [C]</t>
  </si>
  <si>
    <t>položka zahrnuje demontáž stávajícího sloupku, jeho odvoz do skladu nebo na skládku</t>
  </si>
  <si>
    <t>91238</t>
  </si>
  <si>
    <t>SMĚROVÉ SLOUPKY Z PLAST HMOT - NÁSTAVCE NA SVODIDLA VČETNĚ ODRAZNÉHO PÁSKU</t>
  </si>
  <si>
    <t>vlevo   9/10+26/20+(228+61+15)/50=8,280 [A]
vpravo  48/5+(57+93+91+61)/10+(51+49)/20+(248+51+99+63+24+15+13+25+40)/50=56,360 [B]
Celkem: A+B+0,36=65,000 [C]</t>
  </si>
  <si>
    <t>917212</t>
  </si>
  <si>
    <t>ZÁHONOVÉ OBRUBY Z BETONOVÝCH OBRUBNÍKŮ ŠÍŘ 80MM
Betonový obrubník 500/80/250</t>
  </si>
  <si>
    <t>62,0+60,0+57,0+52,0+(4*1+2*4*0,16)=236,280 [A]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</si>
  <si>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</si>
  <si>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</si>
  <si>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100MM</t>
  </si>
  <si>
    <t xml:space="preserve">Betonový obrubník 1000/150/250    20,0+17,0+17,0+14,0+326,0+300,0+221,0+72,0=987,000 [A]
</t>
  </si>
  <si>
    <t>919113</t>
  </si>
  <si>
    <t>ŘEZÁNÍ ASFALTOVÉHO KRYTU VOZOVEK TL DO 150MM</t>
  </si>
  <si>
    <t>sil. II/198     7,0+7,0+7,0=21,000 [A]
sil. III/19813   23,0+4,0=27,000 [B]
sil. III/19814   45,0+5,0=50,000 [C]
křižovatky       38,0+13,0+32,0+16,0+17,0+8,0=124,000 [D]
Celkem: A+B+C+D=222,000 [E]</t>
  </si>
  <si>
    <t>položka zahrnuje řezání vozovkové vrstvy v předepsané tloušťce, včetně spotřeby vody</t>
  </si>
  <si>
    <t>935212</t>
  </si>
  <si>
    <t>PŘÍKOPOVÉ ŽLABY Z BETON TVÁRNIC ŠÍŘ DO 600MM DO BETONU TL 100MM
do bet. C 25/30nXF3</t>
  </si>
  <si>
    <t>130,9+464,3=595,200 [A]</t>
  </si>
  <si>
    <t>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</si>
  <si>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938443</t>
  </si>
  <si>
    <t>OČIŠTĚNÍ ZDIVA OTRYSKÁNÍM TLAKOVOU VODOU DO 1000 BARŮ</t>
  </si>
  <si>
    <t xml:space="preserve">Sanace čel propustků 
prop. km 0,546369     4,2*1+6,3*1=10,500 [A]
prop. km 0,615999     2,6*1+2,5*1=5,100 [B]
prop. km 0,696597     3*1+2*1,5=6,000 [C]
prop. km 1,103417     3,7*1,5=5,550 [D]
prop. km 1,279340     4,1*1,0=4,100 [E]
prop. km 1,627229     2*5,6*2,0=22,400 [F]
sil. III/19814               2,7*1,0+3,2*1,0=5,900 [G]
sjezdy                         12*3,0*1,0=36,000 [H]
Sanace horských vpustí
prop. km 1,505649       2*(1,2*1,2+1,2*0,8+1,2*0,8)=6,720 [I]
prop. km 1,895450        1,5*1,2+1,9*1,2+2*1,5*0,6+2*1,2*0,6=7,320 [J]
Celkem: A+B+C+D+E+F+G+H+I+J=109,590 [K]
</t>
  </si>
  <si>
    <t>položka zahrnuje očištění předepsaným způsobem včetně odklizení vzniklého odpadu</t>
  </si>
  <si>
    <t>966158</t>
  </si>
  <si>
    <t>BOURÁNÍ KONSTRUKCÍ Z PROST BETONU S ODVOZEM DO 20KM</t>
  </si>
  <si>
    <t>Propustky ve sjezdech - čela: 
  - k propustku v km 0,87255 vlevo   0,4*2*(4,2+4,5)=6,960 [A]
  - sjezd v km 0,86695 vpravo   0,4*2*(4,0+2,0)=4,800 [B] 
  - sjezd v km 1,43588 vlevo    0,4*1,5*(1,5+1,5)=1,800 [C]
Betonové sloupky (zábradlí): 
  - k propustku v km 0,87255 vlevo    4,0*1,5*0,3*0,3=0,540 [D]
čela
km 1,505 649 prodloužení stávajícího propustku   3.8*0.5*2=3,800 [E]
km 1,895 450 prodloužení stávajícího propustku   3.2*0.5*2=3,200 [F]
km 2,303 891 nový propustek   (3+4)*0.5*1.8=6,300 [G]
Celkem: A+B+C+D+E+F+G=27,400 [H]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</si>
  <si>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</si>
  <si>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966345</t>
  </si>
  <si>
    <t>BOURÁNÍ PROPUSTŮ Z TRUB DN DO 300MM
vč. odvozu a uložení na skládku</t>
  </si>
  <si>
    <t>DN 200 mm  9,4=9,400 [A]</t>
  </si>
  <si>
    <t>položka zahrnuje:
- odstranění trub včetně případného obetonování a lože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
- nezahrnuje bourání čel, vtokových a výtokových jímek, odstranění zábradlí</t>
  </si>
  <si>
    <t>966346</t>
  </si>
  <si>
    <t>BOURÁNÍ PROPUSTŮ Z TRUB DN DO 400MM
vč. odvozu a uložení na skládku</t>
  </si>
  <si>
    <t>DN400  4,3=4,300 [A]</t>
  </si>
  <si>
    <t>966357</t>
  </si>
  <si>
    <t>BOURÁNÍ PROPUSTŮ Z TRUB DN DO 500MM
vč. odvozu a uložení na skládku</t>
  </si>
  <si>
    <t>DN500 11,5+4,0=15,500 [A]</t>
  </si>
  <si>
    <t>966358</t>
  </si>
  <si>
    <t>BOURÁNÍ PROPUSTŮ Z TRUB DN DO 600MM
vč. odvozu a uložení na skládku</t>
  </si>
  <si>
    <t>DN600   2,4+2,0+2,0+11,5=17,900 [A]</t>
  </si>
  <si>
    <t>SO102</t>
  </si>
  <si>
    <t>Modernizace silnice II/198, km 2,420 - km 4,160</t>
  </si>
  <si>
    <t>čištění příkopů   2,0*1740*0,25*1,0=870,000 [A]
odkopávky   2,0*10712,97=21 425,940 [B]
propustky    2,0*94,19=188,380 [C]
Celkem: A+B+C=22 484,320 [D]</t>
  </si>
  <si>
    <t>čela propustků, sloupky 14,185*2,3=32,625 [A]
propustky 2,3*(3,14*0,5*0,25*40,3+3,14*0,8*0,25*9,2)=49,669 [B]
horská vpust   2,3*(0,675+0,27+0,21)=2,657 [C]
Celkem: A+B+C=84,951 [D]</t>
  </si>
  <si>
    <t>ohumusování rovina  0,15*(38,0+245+0,9*272,7+0,5*96,7)=86,517 [A]
ohumusování svah    0,15*(2894,0+2064,6)=743,790 [B]
Celkem: A+B=830,307 [C]</t>
  </si>
  <si>
    <t xml:space="preserve">ODSTRANĚNÍ KŘOVIN S ODVOZEM DO 5KM
kompletní, vč. likvidace </t>
  </si>
  <si>
    <t>1360+207+37+46+266+741=2 657,000 [A]</t>
  </si>
  <si>
    <t>112014</t>
  </si>
  <si>
    <t xml:space="preserve">KÁCENÍ STROMŮ D KMENE DO 0,5M S ODSTRANĚNÍM PAŘEZŮ, ODVOZ DO 5KM
kompletní, dřevní hmota bude odkoupena zhotovitelem stavby, dle uzavřené kupní smlouvy </t>
  </si>
  <si>
    <t>8+6+4+11=29,000 [A]</t>
  </si>
  <si>
    <t>ÚPRAVA STROMŮ D DO 0,5M ŘEZEM VĚTVÍ
kompletní, vč. příp. likviace uložení na skládku a poplatků</t>
  </si>
  <si>
    <t>Příkopový žlab š. 500 mm   0,5*(279+257+13+36)=292,500 [A]</t>
  </si>
  <si>
    <t>Dlažba ze žulových kostek  0,15*(5029+1697)=1 008,900 [A]</t>
  </si>
  <si>
    <t>tl. 0,07m
 - sil. II/198 - km 2,420 - 2,500    0,07*533=37,310 [A]
 - sil. II/198 - km 2,500 - 3,200    0,07*5029=352,030 [B]
 - sil. II/198 - km 3,500 - 4,160    0,07*4528=316,960 [C]
 - křižovatky                                0,07*178=12,460 [D]
tl 0,04m
 - sil. II/198 - km 3,200 - 3,400    0,04*1697=67,880 [E]
 - sil. II/198 - km 3,400 - 3,500    0,04*698=27,920 [F]
 - sil. III/19812                             0,04*273=10,920 [G]
 - křižovatky                                0,04*81=3,240 [H]
Celkem: A+B+C+D+E+F+G+H=828,720 [I]</t>
  </si>
  <si>
    <t xml:space="preserve">propustek  km 2,898 688   11.3*1.3*1.1+5=21,159 [A]
propustek km 3,268 469    11.3*1.3*1.1+5=21,159 [B]
propustek  km 3,369 729   0.8*2.2*2.8=4,928 [C]
Celkem: A+B+C=47,246 [D]   </t>
  </si>
  <si>
    <t>propustek  km 2,898 688   11.3*2.4*2.1+2.4*1.7*0.6*2=61,848 [A]
propustek km 3,268 469    11.3*2.4*2.1+2,4*1,7*0,6=59,400 [B]
propustek km 3,369 729    2.4*3*0.5*2.8=10,080 [C]
propustek km 3,941045     2.4*3*0.5*2.8=10,080 [D]
Celkem: A+B+C+D-(42,318+4,9)=94,190 [E]</t>
  </si>
  <si>
    <t>ODKOP PRO SPOD STAVBU SILNIC A ŽELEZNIC TŘ. II, ODVOZ DO 5KM
meziskládka</t>
  </si>
  <si>
    <t>3120,7=3 120,700 [A]</t>
  </si>
  <si>
    <t>hlavní trasa - planimetrie řezů   5328,0+3894,1=9 222,100 [A]    
sanace - hlavní trasa planimetrie řezů   2102,5+2177,7=4 280,200 [B]
sanace - autobusové zálivy:   0,5*387=193,500 [C]
sjezdy:   0,49*136,0=66,640 [D]
horské vpusti:   6*1,7*2,1*1,5=32,130 [E]
šachty:   17*2,3*1,0*1,0=39,100 [F]
Celkem: A+B+C+D+E+F-3120,7=10 712,970 [G]</t>
  </si>
  <si>
    <t>propustky po úroveň pláně   2*(11.3*1.3*1.1+5)=42,318 [A]</t>
  </si>
  <si>
    <t>VYKOPÁVKY ZE ZEMNÍKŮ A SKLÁDEK TŘ. I, ODVOZ DO 20KM
ornice</t>
  </si>
  <si>
    <t>VYKOPÁVKY ZE ZEMNÍKŮ A SKLÁDEK TŘ. II, ODVOZ DO 5KM
meziskládka</t>
  </si>
  <si>
    <t>1740=1 740,000 [A]</t>
  </si>
  <si>
    <t>129945</t>
  </si>
  <si>
    <t>ČIŠTĚNÍ POTRUBÍ DN DO 300MM</t>
  </si>
  <si>
    <t>4,2=4,200 [A]</t>
  </si>
  <si>
    <t>16,5+39,7+6,6+8,5=71,300 [A]</t>
  </si>
  <si>
    <t>ČIŠTĚNÍ POTRUBÍ DN DO 500MM</t>
  </si>
  <si>
    <t>DN450  6,5=6,500 [A]
DN500  24,6+6,3+11,2+7,9+11,4=61,400 [B]
Celkem: A+B=67,900 [C]</t>
  </si>
  <si>
    <t>12996</t>
  </si>
  <si>
    <t>ČIŠTĚNÍ POTRUBÍ DN DO 800MM</t>
  </si>
  <si>
    <t>DN700   10,0=10,000 [A]
DN800   15,0=15,000 [B]
Celkem: A+B=25,000 [C]</t>
  </si>
  <si>
    <t>ULOŽENÍ SYPANINY DO NÁSYPŮ SE ZHUTNĚNÍM
násyp</t>
  </si>
  <si>
    <t>hlavní trasa:   1707,0+428,5=2 135,500 [A]
zemní krajnice:  534,0+397,0=931,000 [B]
horské vpusti:    6*(1,7*2,1*1,5-1,5*1,5*0,9)=19,980 [C]
šachty:               17*(2,3*1,0*1,0-2,3*3,14*0,2*0,2)=34,189 [D]
propustky po úroveň pláně   2*(11.3*1.3*1.1+5)+0.8*2.2*2.8=47,246 [E]
Celkem: A+B+C+D+E=3 167,915 [F]</t>
  </si>
  <si>
    <t>ULOŽENÍ SYPANINY DO NÁSYPŮ A NA SKLÁDKY BEZ ZHUTNĚNÍ</t>
  </si>
  <si>
    <t>meziskládka - násyp   3120,7=3 120,700 [A]
skládka   10712,97=10 712,970 [B]
výkop propustku  141,408=141,408 [C]
Celkem: A+B+C=13 975,078 [D]</t>
  </si>
  <si>
    <t>0,75*(2*1740-302-369,4)+1,5*302=2 559,450 [A]</t>
  </si>
  <si>
    <t xml:space="preserve"> - km 2,505 50 - 2,559 50 vpravo  5,0*54*1,2=324,000 [A]
 - km 2,653 00 - 2,800 00 vlevo     5,0*(12*1,2+39*1,8+51*3+9*1,8+33*1,8+3*0,6)=1 575,000 [B]
Celkem: A+B=1 899,000 [C]</t>
  </si>
  <si>
    <t>pláň
hl. trasa   7118,0+6474,2=13 592,200 [A]
záliv BUS  355,0=355,000 [B]
parapláň
hl. trasa   5503,0+4749,3=10 252,300 [C]
záliv BUS  355,0=355,000 [D]
Celkem: A+B+C+D=24 554,500 [E]</t>
  </si>
  <si>
    <t>ROZPROSTŘENÍ ORNICE VE SVAHU V TL DO 0,15M
tl. vrstvy 0,15m</t>
  </si>
  <si>
    <t>2894,0+2064,6=4 958,600 [B]</t>
  </si>
  <si>
    <t>ROZPROSTŘENÍ ORNICE V ROVINĚ V TL DO 0,15M
tl. vrstvy 0,15m</t>
  </si>
  <si>
    <t>plochy  38,0+245=283,000 [A]
rigoly   0,9*272,7+0,5*96,7=293,780 [B]
Celkem: A+B=576,780 [C]</t>
  </si>
  <si>
    <t>ohumusování rovina  38,0+245+0,9*272,7+0,5*96,7=576,780 [A]
ohumusování svah    2894,0+2064,6=4 958,600 [B]
Celkem: A+B=5 535,380 [C]</t>
  </si>
  <si>
    <t>595,8*(2*0,6+2*0,5)=1 310,760 [A]</t>
  </si>
  <si>
    <t>TRATIVODY KOMPL Z TRUB Z PLAST HM DN DO 150MM, RÝHA TŘ II
Drenážní trubka z PE DN 150 mm, kompletní, trativod hl. 0,6m</t>
  </si>
  <si>
    <t>111,0+273,7+280,0+164,0+145,6+453,7+69,0+217,0+28,0=1 742,000 [A]</t>
  </si>
  <si>
    <t>TRATIVODY KOMPL Z TRUB Z PLAST HM DN DO 300MM, RÝHA TŘ II
Drenážní trubka z PE DN 300 mm s perforací na 220°, kompletní, trativod hl. 0,6m</t>
  </si>
  <si>
    <t>322,7+161,7+89,9+21,5=595,800 [A]</t>
  </si>
  <si>
    <t>sanace hlavní trasa - planimetrie řezů  2102,5+2177,7=4 280,200 [A]
sanace zálivy BUS   0,5*387=193,500 [B]
Celkem: A+B=4 473,700 [C]</t>
  </si>
  <si>
    <t>Podkladní prahy IZX 12/80: odhad 0,03m3/kus
km 2,898 688   2*5*0,03=0,300 [A]
km 3,268 469   2*8*0,03=0,480 [B]
Celkem: A+B=0,780 [C]</t>
  </si>
  <si>
    <t>Základ - beton C25/30 XF2
km 2,898 688   2*1.8*1*0.8=2,880 [A]
km 3,268 469   1.8*1*0.8=1,440 [B]
Betonový práh na výtoku
km 3,268 469   2.6*0.3*0.6=0,468 [C]
Celkem: A+B+C=4,788 [D]</t>
  </si>
  <si>
    <t>Betonová deska C 25/30 Xf2
km 2,898 688   2*10.7*1.4*0.15=4,494 [A]
 km 3,268 469   2*11.2*1.4*0.15=4,704 [B]
Celkem: A+B=9,198 [C]</t>
  </si>
  <si>
    <t>ZÁKLADY ZE ŽELEZOBETONU DO C30/37 (B37)
Betonová deska z betonu C 30/37-XF4 tl. 250mm</t>
  </si>
  <si>
    <t>záliv BUS   0,25*(237+0,5*(2*16+16+28+26+16))=74,000 [A]</t>
  </si>
  <si>
    <t>VÝZTUŽ ZÁKLADŮ Z KARI SÍTÍ
KARI KY49 8/100 x 8/100</t>
  </si>
  <si>
    <t>záliv BUS   2*0,0079*(237+0,5*(2*16+16+28+26+16))=4,677 [A]
propustky
km 2,898 688   20,78*0,0079+15,0*0,0079=0,283 [B]
km 3,268 469   29,52*0,0079+(10+4,8)*1,4*0,0079=0,397 [C]
km 3,941045   0,0079*15,6=0,123 [D]
Celkem: A+B+C+D=5,480 [E]</t>
  </si>
  <si>
    <t>285393</t>
  </si>
  <si>
    <t>DODATEČNÉ KOTVENÍ VLEPENÍM BETONÁŘSKÉ VÝZTUŽE D DO 20MM DO VRTŮ
Kompletní, vč. vrtu a vlepení výztuže</t>
  </si>
  <si>
    <t>27+58+156=241,000 [A]</t>
  </si>
  <si>
    <t>Položka zahrnuje:
dodání výztuže předepsaného profilu a předepsané délky (do 400mm)
provedení vrtu předepsaného profilu a předepsané délky (do 200mm)
vsunutí výztuže do vyvrtaného profilu a její zalepení předepsaným pojivem
případně nutné lešení</t>
  </si>
  <si>
    <t>5,0*(54,0*1,2+12*1,2+39*1,8+51*3+9*1,8+33*1,8+3*0,6)/0,6=3 165,000 [A]</t>
  </si>
  <si>
    <t>Svislé konstrukce</t>
  </si>
  <si>
    <t>317325</t>
  </si>
  <si>
    <t>ŘÍMSY ZE ŽELEZOBETONU DO C30/37 (B37)</t>
  </si>
  <si>
    <t>km 2,540 041   - stávající propustek, nutno navýšit čela a doplnit římsu
(2.4+2.85)*0.6*0.25=0,788 [A]
km 3,941045
1.9*1.2*0.2+2*1.05*0.25=0,981 [B]
Celkem: A+B=1,769 [C]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</si>
  <si>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</si>
  <si>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</si>
  <si>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</t>
  </si>
  <si>
    <t>27*0,8*1.998*0,001=0,043 [A]
58*0,8*1.998*0,001=0,093 [B]
156*0,8*1.998*0,001=0,249 [C]
Celkem: A+B+C=0,385 [D]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</si>
  <si>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</si>
  <si>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451314</t>
  </si>
  <si>
    <t>PODKLADNÍ A VÝPLŇOVÉ VRSTVY Z PROSTÉHO BETONU C25/30
Podkladní beton C 25/30 XF2</t>
  </si>
  <si>
    <t>km 2,898 688   2.2*1.4*0.15=0,462 [A]
km 3,268 469   2.2*1.4*0.15=0,462 [B]
Celkem: A+B=0,924 [C]</t>
  </si>
  <si>
    <t>451325</t>
  </si>
  <si>
    <t>PODKL A VÝPLŇ VRSTVY ZE ŽELEZOBET DO C30/37 (B37)
Čelo - dobetonování C30/37 Xf4</t>
  </si>
  <si>
    <t>2.4*0.5*0.3+2.85*0.5*0.4=0,930 [A]
km 3,941045
1.9*0.5*1.6+2*0.5*2.1=3,620 [B]
Celkem: A+B=4,550 [C]</t>
  </si>
  <si>
    <t>drenážní vrstva pod armovanou zeminu   0,3*(7,5*54+6*12+7,5*39+9,5*51+7,5*9+8,5*33+6*3)=486,000 [A]
štěrkodrť pod dlažbu    10,0*0,1+0,1*2,0*3,0=1,600 [B]
Štěrkodrť pod horské vpusti   0,15*(6*2,1*1,5)=2,835 [C]
Štěrkodrť pod šachty              0,15*(17*7,0*1,0*1,0)=17,850 [D]
Štěrkodrť fr. 16/32 - propustky   10.7*2.4*0.15+11.2*2.4*0.15+0,4+0,5+0,4+0,5+0,1*(3,32+33,02)+0,1*(6,0+5,0)=14,418 [E]
Celkem: A+B+C+D+E=522,703 [F]</t>
  </si>
  <si>
    <t>Zásyp paty arm. zeminy   0,2*201,0=40,200 [A]
Zpevnění krajnice a svahů z LK   1,0*(6,0+4,0)=10,000 [B]
Celkem: A+B=50,200 [C]</t>
  </si>
  <si>
    <t>10,0*0,3=3,000 [A]
km 2,540 041   0,3*2,0*3,0=1,800 [B]
propustky 
km 2,898 688   0,3*1.3*2.4=0,936 [C]
km 3,268 469   0,3*(10.7*2.6+2+3)=9,846 [D]
km 3,369 729   0,3*5,00=1,500 [E]
km 3,941045   0,3*6,0=1,800 [F]
Celkem: A+B+C+D+E+F=18,882 [G]</t>
  </si>
  <si>
    <t>(272,7+96,7)*0,5+4*(1+0,9*0,5)=190,500 [A]</t>
  </si>
  <si>
    <t>56213</t>
  </si>
  <si>
    <t>VOZOVKOVÉ VRSTVY Z MATERIÁLŮ STABIL CEMENTEM TL DO 150MM
SC c8/10, tl. 130mm</t>
  </si>
  <si>
    <t>Úsek km 2,500 - 3,400  6761+2*900*0,25=7 211,000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</si>
  <si>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</si>
  <si>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56334a</t>
  </si>
  <si>
    <t>VOZOVKOVÉ VRSTVY ZE ŠTĚRKODRTI TL. DO 200MM
ŠDa 0/32, tl. 200mm</t>
  </si>
  <si>
    <t>Úsek km 2,500 - 3,400  6761+2*900*0,65=7 931,000 [A]</t>
  </si>
  <si>
    <t>56334b</t>
  </si>
  <si>
    <t>VOZOVKOVÉ VRSTVY ZE ŠTĚRKODRTI TL. DO 200MM
ŠDb 0/32, tl. 200mm</t>
  </si>
  <si>
    <t>Úsek km 2,500 - 3,400  6761+(302-18)*2,5+(2*900-(302-18))*1,5=9 745,000 [A]</t>
  </si>
  <si>
    <t>56334c</t>
  </si>
  <si>
    <t>VOZOVKOVÉ VRSTVY ZE ŠTĚRKODRTI TL. DO 200MM
ŠD a 0/32, tl. 180mm</t>
  </si>
  <si>
    <t xml:space="preserve">záliv BUS   237+1,0*(2*16+16+28+26+16)=355,000 [A]
</t>
  </si>
  <si>
    <t>VOZOVKOVÉ VRSTVY ZE ŠTĚRKODRTI TL. DO 250MM
ŠD a tl.250mm</t>
  </si>
  <si>
    <t>3*18+2,35*(2*(80+660+100)-18)=3 959,700 [A]</t>
  </si>
  <si>
    <t>Úsek km 2,420 - 2,500; 3,500 a 4,160   5228+2*(80+660)*0,025=5 265,000 [A]
Úsek km 3,400 - 3,500   664,0+2*100*0,025=669,000 [B]
Úsek km 2,500 - 3,400   6761+2*900*0,025=6 806,000 [C]
Celkem: A+B+C=12 740,000 [D]</t>
  </si>
  <si>
    <t>Úsek km 2,420 - 2,500; 3,500 a 4,160    5228+2*(80+660)*0,12=5 405,600 [A]
KONSTRUKCE ROZŠIŘOVACÍ RÝHY   2,0*1,12*100=224,000 [B]</t>
  </si>
  <si>
    <t>1,5*2*(80+660+100)=2 520,000 [A]</t>
  </si>
  <si>
    <t xml:space="preserve">Úsek km 2,420 - 2,500; 3,500 a 4,160  5228+2*(80+660)*0,025=5 265,000 [A]
Úsek km 3,400 - 3,500   664,0+2*100*0,025=669,000 [B]
Úsek km 2,500 - 3,400   6761,0+2*900*0,025=6 806,000 [C]
Celkem: A+B+C=12 740,000 [D]
</t>
  </si>
  <si>
    <t>Úsek km 2,420 - 2,500; 3,500 a 4,160   5228+2*(80+660)*0,12=5 405,600 [A]
KONSTRUKCE ROZŠIŘOVACÍ RÝHY  2*1,12*100=224,000 [B]
Celkem: A+B=5 629,600 [C]</t>
  </si>
  <si>
    <t>ASFALTOVÝ BETON PRO PODKLADNÍ VRSTVY ACP 16+, 16S TL. 50MM
ACP 16+ 50/70</t>
  </si>
  <si>
    <t>KONSTRUKCE ROZŠIŘOVACÍ RÝHY   0,6*(5228+664+6761-1680)=6 583,800 [A]</t>
  </si>
  <si>
    <t>574E66</t>
  </si>
  <si>
    <t>ASFALTOVÝ BETON PRO PODKLADNÍ VRSTVY ACP 16+, 16S TL. 70MM
ACP 16+ 50/70</t>
  </si>
  <si>
    <t>Úsek km 2,500 - 3,400  6761+2*900*0,12=6 977,000 [A]</t>
  </si>
  <si>
    <t>KONSTRUKCE ROZŠIŘOVACÍ RÝHY   1,25*2*(80+660+100)=2 100,000 [A]</t>
  </si>
  <si>
    <t>DLÁŽDĚNÉ KRYTY Z VELKÝCH KOSTEK DO LOŽE Z MC
Dlažba - žulové kostky tl. 160mm, lože z cementové malty tl. 40mm</t>
  </si>
  <si>
    <t>záliv BUS   237,0=237,000 [A]</t>
  </si>
  <si>
    <t>0,125*(3*8+2*1+4+5)=4,375 [A]</t>
  </si>
  <si>
    <t>VÝPLŇ SPAR ASFALTEM</t>
  </si>
  <si>
    <t>sil. II/198        7,0+6,8+8,3+8,2+8,4+7,4+6,5+7,3+369,4+116,0+11,0=556,300 [A]
sil. III/19812    37,0+5,2=42,200 [B]
křižovatky       16,0+13,0+19,0+10,0+22,0+5,0+36,0+18,0=139,000 [C]
sjezdy               4,0+5,0+5,0+4,0+4,0+6,0+6,0+10,0+4,0=48,000 [D]
Celkem: A+B+C+D=785,500 [E]</t>
  </si>
  <si>
    <t>REPROFILACE PODHLEDŮ, SVISLÝCH PLOCH SANAČNÍ MALTOU JEDNOVRST TL 30MM
Odhad 50%, bude čerpáno se souhlasem TDI</t>
  </si>
  <si>
    <t>Sanace čel propustků 0,5*83,8=41,900 [A]
prop. km 3,941045    0,5*2*2*(1,9+2)=7,800 [B]
prop. km 2,540 041   0,5*(2,4+2,85)*0,5=1,313 [C]
prop. km 3,369 729   0,5*2,4*2,4=2,880 [D]
Celkem: A+B+C+D=53,893 [E]</t>
  </si>
  <si>
    <t>SPOJOVACÍ MŮSTEK MEZI STARÝM A NOVÝM BETONEM
Odhad 50%, bude čerpáno se souhlasem TDI</t>
  </si>
  <si>
    <t>POTRUBÍ Z TRUB ŽELEZOBETONOVÝCH DN DO 600MM
- Trouba např. TZH-Q 600/2500 INT 
- lze použít i jiná rovnocenná řešení či dodání výrobků obdobných se stejnými parametry</t>
  </si>
  <si>
    <t xml:space="preserve">km 2,898 688  11,9=11,900 [A]
km 3,268 469   16,1=16,100 [B]
Celkem: A+B=28,000 [C]   </t>
  </si>
  <si>
    <t>Trativod DN 150   5=5,000 [A]
Trativod DN 300   2=2,000 [B]
Celkem: A+B=7,000 [C]</t>
  </si>
  <si>
    <t>- Poklop litinový D400  (např. BEGU) 17=17,000 [A]
- lze použít i jiná rovnocenná řešení či dodání výrobků obdobných se stejnými parametry</t>
  </si>
  <si>
    <t>89721</t>
  </si>
  <si>
    <t>VPUSŤ KANALIZAČNÍ HORSKÁ KOMPLETNÍ MONOLITICKÁ BETONOVÁ
kompletní monolitická horská vpust C30/37 - XF4
výztuž KARIsítí při obou površích
atypická ocelová mříž a rám 900*1300</t>
  </si>
  <si>
    <t>půdorys 1,4*1,6, výška 1,9
1+1=2,000 [A]</t>
  </si>
  <si>
    <t>položka zahrnuje:
- mříže s rámem, koše na bahno,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nátěry zabraňující soudržnost betonu a bednění,
- výplň, těsnění  a tmelení spar a spojů,
- opatření  povrchů  betonu  izolací  proti zemní vlhkosti v částech, kde přijdou do styku se zeminou nebo kamenivem,
- předepsané podkladní konstrukce</t>
  </si>
  <si>
    <t>VPUSŤ KANALIZAČNÍ HORSKÁ KOMPLETNÍ Z BETON DÍLCŮ
- kompletní, včetně mříže,  např. ROVASCO C250, rektif. rámečku
- lze použít i jiná rovnocenná řešení či dodání výrobků obdobných se stejnými parametry</t>
  </si>
  <si>
    <t>8=8,000 [A]</t>
  </si>
  <si>
    <t>Obetonování: C 25/30 XF2
km 2,898 688   11.2*(1+3.14*0.6*0.5)*0.15=3,263 [A]
km 3,268 469   10*(1+3.14*0.6*0.5)*0.15=2,913 [B]
Celkem: A+B=6,176 [C]</t>
  </si>
  <si>
    <t>ZÁBRADLÍ SILNIČNÍ S VODOR MADLY - DODÁVKA A MONTÁŽ
kompletní na patní plechy, vč. PKO</t>
  </si>
  <si>
    <t>ocelové dvoumadlové zábradlí u propustku v km 3,190845   4,2=4,200 [A]
km 3,941045   3,6=3,600 [B]
Celkem: A+B=7,800 [C]</t>
  </si>
  <si>
    <t>dvoumadlové zábradlí u propustku v km 3,190845   4,1=4,100 [A]</t>
  </si>
  <si>
    <t>SVODIDLO OCEL SILNIČ JEDNOSTR, ÚROVEŇ ZADRŽ N1, N2 - DODÁVKA A MONTÁŽ
- Ocelové svodidlo JSNH4/N2
- lze použít i jiná rovnocenná řešení či dodání výrobků obdobných se stejnými parametry</t>
  </si>
  <si>
    <t>69,0+33,0+200=302,000 [A]</t>
  </si>
  <si>
    <t>168=168,000 [A]</t>
  </si>
  <si>
    <t>vlevo   (95+38+65+290+62+141+77+41)/10+(37+32)/20+(57+22+32)/30+62/40+(93+114+127+85+246)/50-13=89,900 [A]
vpravo   (95+38+65+290+62+141+77+41)/10+(37+32)/20+(57+22+32)/30+62/40+(93+114+127+85+246)/50-5=97,900 [B]
Směrové sloupky Z 11g (červené)   4*2=8,000 [C]
Celkem: A+B+C+0,2=196,000 [D]</t>
  </si>
  <si>
    <t>směrové sloupky - krajnice    (2*1740-160)/20=166,000 [A]
směrové sloupky - svodidlo    160/20=8,000 [B]
Celkem: A+B=174,000 [C]</t>
  </si>
  <si>
    <t>vlevo   (33+38+25)/10+57/30+69/50=12,880 [A]
vpravo   40/10+31/50=4,620 [B]
Celkem: A+B+0,5=18,000 [C]</t>
  </si>
  <si>
    <t>59,0+57,0=116,000 [A]</t>
  </si>
  <si>
    <t>SILNIČNÍ A CHODNÍKOVÉ OBRUBY Z BETONOVÝCH OBRUBNÍKŮ ŠÍŘ 100MM
Betonový obrubník 1000/150/250</t>
  </si>
  <si>
    <t>273,0+99,0+17,0=389,000 [A]</t>
  </si>
  <si>
    <t>sil. II/198        7,0+7,0+8,0+8,0+12,0+8,0+7,0+8,0=65,000 [A]
sil. III/19812   11,0+10,0+6,0=27,000 [B]
křižovatky       20,0+13,0+18,0+10,0+22,0+5,0+35,0+18,0=141,000 [C]
Celkem: A+B+C=233,000 [D]</t>
  </si>
  <si>
    <t>351.5+273.7+55+106.9+7+30.3+10.5+121.3+37.1+195=1 188,300 [A]</t>
  </si>
  <si>
    <t xml:space="preserve">Sanace čel propustků: 
prop. km 2,540041    2,4*1,5+2,9*1,5=7,950 [A]
prop. km 3,190845    5,1*1,5+5*2=17,650 [B]
prop. km 3,369729    2,9*1,5=4,350 [C]
sil. III/19812              3,8*1,5+2,2*1,5=9,000 [D]
křižovatky                 3,2*1,5+2,7*1,5=8,850 [E]
sjezdy                        12*3,0*1,0=36,000 [F]
prop. km 3,941045    2*2*(1,9+2)=15,600 [G]
prop. km 2,540 041   (2,4+2,85)*0,5=2,625 [H]
prop. km 3,369 729   2,4*2,4=5,760 [I]
Celkem: A+B+C+D+E+F+G+H+I=107,785 [J]
 </t>
  </si>
  <si>
    <t>BOURÁNÍ KONSTRUKCÍ Z PROST BETONU S ODVOZEM DO 20KM
vč. odvozu a uložení na skládku</t>
  </si>
  <si>
    <t>Propustky - čela:
km 3,261400      0,7*2,8*2=3,920 [A]
km 3,369729      0,7*3,4*2=4,760 [B]
km 2,898 688     5.1*0.5*2=5,100 [C]    
betonové sloupky u propustku v km 3,190845   3*0,3*0,3*1,5=0,405 [D]
Celkem: A+B+C+D=14,185 [E]</t>
  </si>
  <si>
    <t>966168</t>
  </si>
  <si>
    <t>BOURÁNÍ KONSTRUKCÍ ZE ŽELEZOBETONU S ODVOZEM DO 20KM
vč. odvozu, uložení na skládku a poplatku za skládku</t>
  </si>
  <si>
    <t>horská vpusť   1,2*1,8*1,4-0,9*1,2*0,8=2,160 [A]</t>
  </si>
  <si>
    <t>BOURÁNÍ PROPUSTŮ Z TRUB DN DO 300MM
DN250 - ocel, vč. odvozu a uložení na skládku</t>
  </si>
  <si>
    <t>4,3=4,300 [A]</t>
  </si>
  <si>
    <t>BOURÁNÍ PROPUSTŮ Z TRUB DN DO 500MM
DN500, vč. odvozu a uložení na skládku</t>
  </si>
  <si>
    <t>11,7+28,6=40,300 [A]</t>
  </si>
  <si>
    <t>96636</t>
  </si>
  <si>
    <t>BOURÁNÍ PROPUSTŮ Z TRUB DN DO 800MM
DN800, vč. odvozu a uložení na skládku</t>
  </si>
  <si>
    <t>9,2=9,200 [A]</t>
  </si>
  <si>
    <t>96688</t>
  </si>
  <si>
    <t>VYBOURÁNÍ KANALIZAČ ŠACHET KOMPLETNÍCH
Bourání horské vpustí stávající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</si>
  <si>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</si>
  <si>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SO103</t>
  </si>
  <si>
    <t>Modernizace silnice II/198, km 4,160 - km 4,560</t>
  </si>
  <si>
    <t>čištění příkopů od nánosů  2,0*56,0*0,25=28,000 [A]
odkop   2,0*1828,7=3 657,400 [B]
Celkem: A+B=3 685,400 [C]</t>
  </si>
  <si>
    <t>0,15*446,0=66,900 [A]</t>
  </si>
  <si>
    <t>ÚPRAVA STROMŮ D DO 0,5M ŘEZEM VĚTVÍ
kompletní, vč. likvidace příp. uložení na skládku a poplatků</t>
  </si>
  <si>
    <t>0,07*2795,0=195,650 [A]</t>
  </si>
  <si>
    <t>257,8=257,800 [A]</t>
  </si>
  <si>
    <t>hlavní trasa - planimetrie řezů   211,0=211,000 [A]
sanace - hlavní trasa - planimetrie řezů   1714,0=1 714,000 [B]
sanace - autobusové zálivy   0,5*253,0=126,500 [C]
sjezdy  0,15*96,0=14,400 [D]
horské vpusti   1*1,7*2,1*1,5=5,355 [E]
šachty   1*2,3*1,0*1,0+6*1,5*1,2*1,2=15,260 [F]
Celkem: A+B+C+D+E+F-257,8=1 828,715 [G]</t>
  </si>
  <si>
    <t>VYKOPÁVKY ZE ZEMNÍKŮ A SKLÁDEK TŘ. II, ODVOZ DO 5KM
mezideponie - násyp</t>
  </si>
  <si>
    <t>14,0+12,0+30,0=56,000 [A]</t>
  </si>
  <si>
    <t>10,2+11,9=22,100 [A]</t>
  </si>
  <si>
    <t>hlavní trasa     4,0=4,000 [A]
horské vpusti    1*(1,7*2,1*1,5-1,5*1,5*0,9)=3,330 [B]
šachty    1*(2,3*1*1-2,3*3,14*0,2*0,2)+6*(1,5*1,2*1,2-1,5*3,14*0,3*0,3)=12,428 [C]
Celkem: A+B+C=19,758 [D]</t>
  </si>
  <si>
    <t>1828,7+257,8=2 086,500 [A]</t>
  </si>
  <si>
    <t>zemní krajnice - násyp, planimetrie řezů   238,0=238,000 [A]</t>
  </si>
  <si>
    <t>0,1*(0,75*(2*400-84)+1,5*84)=66,300 [A]</t>
  </si>
  <si>
    <t>pláň
hlavní trasa    3419,0=3 419,000 [A]
autobusové zálivy  253,0=253,000 [B]
parapláň
hlavní trasa   3409,0=3 409,000 [C]
autobusové záílivy  253,0=253,000 [D]
Celkem: A+B+C+D=7 334,000 [E]</t>
  </si>
  <si>
    <t>446,0=446,000 [A]</t>
  </si>
  <si>
    <t>624,0*(2*0,6+2*0,5)=1 372,800 [A]</t>
  </si>
  <si>
    <t>88,0+59,0+10,7=157,700 [A]</t>
  </si>
  <si>
    <t>308,2+4,9+295,0+15,9=624,000 [A]</t>
  </si>
  <si>
    <t>hlavní trasa     1714,0=1 714,000 [A]
autobusové zálivy   0,5*253,0=126,500 [B]
Celkem: A+B=1 840,500 [C]</t>
  </si>
  <si>
    <t>záliv BUS   0,25*(158+0,5*(2*16+18+16+12+17))=51,375 [A]</t>
  </si>
  <si>
    <t>VÝZTUŽ ZÁKLADŮ Z KARI SÍTÍ
výztuž kari síť KY49 8/100 x 8/100</t>
  </si>
  <si>
    <t>záliv BUS: 205,5 m2 *7,9/1000=1,623 [A] T</t>
  </si>
  <si>
    <t>Štěrkodrť pod horské vpusti   0,15*1*2,1*1,5=0,473 [A]
Štěrkodrť pod šachty              0,15*(1*1*1+6*1,2*1,2)=1,446 [B]
Celkem: A+B=1,919 [C]</t>
  </si>
  <si>
    <t>VOZOVKOVÉ VRSTVY Z MATERIÁLŮ STABIL CEMENTEM TL DO 150MM
SC c8/10  tl. 130mm</t>
  </si>
  <si>
    <t>Úsek km 4,160 - 4,560   2658+(2*400-230-78)*0,25=2 781,000 [A]</t>
  </si>
  <si>
    <t>56333</t>
  </si>
  <si>
    <t>VOZOVKOVÉ VRSTVY ZE ŠTĚRKODRTI TL. DO 150MM
ŠDb 0/32, tl. 150mm</t>
  </si>
  <si>
    <t>sjezdy   8*4*3=96,000 [A]</t>
  </si>
  <si>
    <t>VOZOVKOVÉ VRSTVY ZE ŠTĚRKODRTI TL. DO 200MM
ŠDa 0/32 tl. 200mm</t>
  </si>
  <si>
    <t>Úsek km 4,160 - 4,560   2658+(2*400-93-253,9)*0,65=2 952,515 [A]</t>
  </si>
  <si>
    <t>VOZOVKOVÉ VRSTVY ZE ŠTĚRKODRTI TL. DO 200MM
ŠDb 0/32  tl. 200mm</t>
  </si>
  <si>
    <t>Úsek km 4,160 - 4,560   2658+84*2,5+(2*400-84-93-253,9)*1,5=3 421,650 [A]</t>
  </si>
  <si>
    <t>VOZOVKOVÉ VRSTVY ZE ŠTĚRKODRTI TL. DO 200MM
ŠDa 0/32, tl. 180mm</t>
  </si>
  <si>
    <t>záliv BUS   158+1,0*(2*16+18+16+12+17)=253,000 [A]</t>
  </si>
  <si>
    <t>Úsek km 4,160 - 4,560   2658+(2*400-230-78)*0,025=2 670,300 [A]</t>
  </si>
  <si>
    <t>Úsek km 4,160 - 4,560   2658+(2*400-230-78)*0,12=2 717,040 [A]</t>
  </si>
  <si>
    <t>158,0=158,000 [A]</t>
  </si>
  <si>
    <t>0,125*(116+73+8+49+(6*1+2*6*0,16))=31,740 [A]</t>
  </si>
  <si>
    <t>VÝPLŇ SPAR ASFALTEM
Asfaltová zálivka</t>
  </si>
  <si>
    <t>sil. II/198 - km 4,160 - 4,560    7,3+6,5+253,9+116,0=383,700 [A]</t>
  </si>
  <si>
    <t>Sanace čel propustků   5,1*0,5=2,550 [A]</t>
  </si>
  <si>
    <t>6*1,5=9,000 [A]</t>
  </si>
  <si>
    <t>ŠACHTY KANALIZAČNÍ PLASTOVÉ D 600MM
Kanalizační šachty z PP DN 600 mm</t>
  </si>
  <si>
    <t>Poklop (např. BEGU) B125   6=6,000 [A]
Poklop (např. BEGU) D400   1=1,000 [B]
Celkem: A+B=7,000 [C]
- lze použít i jiná rovnocenná řešení či dodání výrobků obdobných se stejnými parametry</t>
  </si>
  <si>
    <t>DRENÁŽNÍ VÝUSŤ Z BETON DÍLCŮ</t>
  </si>
  <si>
    <t>Trativod DN 150   1=1,000 [B]
Trativod DN 300   5=5,000 [A]
Celkem: B+A=6,000 [C]</t>
  </si>
  <si>
    <t>DRENÁŽNÍ ŠACHTICE NORMÁLNÍ Z PLAST DÍLCŮ ŠN 60
Drenážní šachty z PP DN 400 mm</t>
  </si>
  <si>
    <t>Poklop litinový D400   1=1,000 [A]</t>
  </si>
  <si>
    <t xml:space="preserve">  1=1,000 [A]</t>
  </si>
  <si>
    <t>6,0=6,000 [A]</t>
  </si>
  <si>
    <t>48,0+36,0=84,000 [A]</t>
  </si>
  <si>
    <t>vlevo   24/10+48/20+40/50=5,600 [A]
vpravo   (24+99)/10+72/20+60/40+33/50=18,060 [B]
Celkem: A+B+0,34=24,000 [C]</t>
  </si>
  <si>
    <t>vlevo    48/20=2,400 [A]
vpravo  36/20=1,800 [B]
Celkem: A+B-0,2=4,000 [C]</t>
  </si>
  <si>
    <t>44,0+49,0=93,000 [A]</t>
  </si>
  <si>
    <t>8,0=8,000 [A]</t>
  </si>
  <si>
    <t>8,0+7,0=15,000 [A]</t>
  </si>
  <si>
    <t>PŘÍKOPOVÉ ŽLABY Z BETON TVÁRNIC ŠÍŘ DO 600MM DO BETONU TL 100MM
Betonový žlab š. 600 mm    116.0 m     Betonový žlab š. 600 mm   do bet. C 25/30nXF3</t>
  </si>
  <si>
    <t>57,0+59,0=116,000 [A]</t>
  </si>
  <si>
    <t>Sanace čel propustků
prop. km 4,207191    2,0*1,0+2,0*1,0=4,000 [A]
prop. km 4,471566    1,1*1,0=1,100 [B]
Celkem: A+B=5,100 [C]</t>
  </si>
  <si>
    <t>SO104</t>
  </si>
  <si>
    <t>Modernizace silnice II/198, km 4,560 - KÚ</t>
  </si>
  <si>
    <t>čištění příkopů    2.0*1808.5*0.25*1.0=904,250 [A]
odkop                   2.0*3639,54=7 279,080 [B]
výkop ručně          2,0*20,0=40,000 [C]
propustek              2,0*118,768=237,536 [D]
Celkem: A+B+C+D=8 460,866 [E]</t>
  </si>
  <si>
    <t>POPLATKY ZA SKLÁDKU
suť, beton</t>
  </si>
  <si>
    <t>čela propustků, sloupky 3.6*2,3=8,280 [A]
propustky 2,3*(3,14*0,5*0,25*14.1)=12,729 [B]
Celkem: A+B=21,009 [C]</t>
  </si>
  <si>
    <t>rovina   0,15*(118,0+277,0)=59,250 [A]
svah    0,15*(2846,6+2108,4)=743,250 [B]
Celkem: A+B=802,500 [C]</t>
  </si>
  <si>
    <t>ODSTRANĚNÍ KŘOVIN S ODVOZEM DO 5KM
kompletní vč. likvidace a případného uložení a poplatků za skládku</t>
  </si>
  <si>
    <t>374,0=374,000 [A]</t>
  </si>
  <si>
    <t>11=11,000 [A]</t>
  </si>
  <si>
    <t>ÚPRAVA STROMŮ D DO 0,5M ŘEZEM VĚTVÍ
kompletní, vč. likvidace a příp. uložení na skládku a poplatků</t>
  </si>
  <si>
    <t>sil. II/198 - km 4,560 - 5,685   0.07*7703.0=539,210 [A]
sil. II/198 - km 5,685 - 5,835   0.07*1118,0=78,260 [B]
sil. II/198 - km 5,835 - KÚ       0.07*3702.0=259,140 [C]
Celkem: A+B+C=876,610 [D]</t>
  </si>
  <si>
    <t>21,2=21,200 [A]</t>
  </si>
  <si>
    <t>km 5,757 502    16*2.4*2.2+13.8*2.4*1.5+2.4*1.7*0.6+2.4*2.8*0.5=139,968 [A]
Celkem: A-21,2=118,768 [B]</t>
  </si>
  <si>
    <t>122738a</t>
  </si>
  <si>
    <t>ODKOPÁVKY A PROKOPÁVKY OBECNÉ TŘ. I, ODVOZ DO 20KM
ruční výkop</t>
  </si>
  <si>
    <t>200,0*0,1=20,000 [A]</t>
  </si>
  <si>
    <t>1726,7=1 726,700 [A]</t>
  </si>
  <si>
    <t>hlavní trasa - planimetrie řezů    2138,8+2002,6=4 141,400 [A]
křižovatky                                  0,49*114,0=55,860 [B]
sanace - hlavní trasa - planimetrie řezů  481,5+554,0=1 035,500 [C]
sjezdy                                          0,49*202,0=98,980 [D]
šachty                                          15*2,3*1,0*1,0=34,500 [E]
Celkem: A+B+C+D+E-1726,7=3 639,540 [F]</t>
  </si>
  <si>
    <t>VYKOPÁVKY ZE ZEMNÍKŮ A SKLÁDEK TŘ. II, ODVOZ DO 5KM
násyp z mezideponie</t>
  </si>
  <si>
    <t>hlavní trasa - planimetrie řezů    323,0+288,5=611,500 [A]
zemní krajnice - planimetrie řezů 542,5+542,5=1 085,000 [B] 
šachty                                        15*(2,3*1,0*1,0-2,3*3,14*0,2*0,2)=30,167 [C]
Celkem: A+B+C=1 726,667 [D]</t>
  </si>
  <si>
    <t>1808.5=1 808,500 [A]</t>
  </si>
  <si>
    <t>34.4=34,400 [A]</t>
  </si>
  <si>
    <t>10,4+6,6+6,1+6,2+10,3+9,3+6,2=55,100 [A]</t>
  </si>
  <si>
    <t>10.2=10,200 [A]</t>
  </si>
  <si>
    <t>hlavní trasa - planimetrie řezů    323,0+288,5=611,500 [A]
šachty                                        15*(2,3*1,0*1,0-2,3*3,14*0,2*0,2)=30,167 [B]
ruční výkop                                20,0=20,000 [C]
propustek                                    21,2=21,200 [D]
Celkem: A+B+C+D=682,867 [E]</t>
  </si>
  <si>
    <t>ULOŽENÍ SYPANINY DO NÁSYPŮ A NA SKLÁDKY BEZ ZHUTNĚNÍ
skládka a mezidoponie</t>
  </si>
  <si>
    <t>odkop    3639,54+1726,7=5 366,240 [A]
propustek   139,968=139,968 [B]
Celkem: A+B=5 506,208 [C]</t>
  </si>
  <si>
    <t>ZEMNÍ KRAJNICE A DOSYPÁVKY SE ZHUTNĚNÍM
zemní krajnice - násyp</t>
  </si>
  <si>
    <t>542,5+542,5=1 085,000 [A]</t>
  </si>
  <si>
    <t>0,1*0,75*(2*1808,5)=271,275 [A]</t>
  </si>
  <si>
    <t xml:space="preserve">pláň - hlavní trasa   5143,2+5283,7=10 426,900 [A]
parapláň - hlavní trasa   1821.0+1701.0=3 522,000 [B]
Celkem: A+B=13 948,900 [C]
</t>
  </si>
  <si>
    <t>2846,6+2108,4=4 955,000 [A]</t>
  </si>
  <si>
    <t>118,0+277,0=395,000 [A]</t>
  </si>
  <si>
    <t>395,0+4955,0=5 350,000 [A]</t>
  </si>
  <si>
    <t>Trativod hl. 0,6m   117,9+285+448+201+473,8=1 525,700 [A]</t>
  </si>
  <si>
    <t>21361</t>
  </si>
  <si>
    <t>DRENÁŽNÍ VRSTVY Z GEOTEXTILIE
Separační geotextilie</t>
  </si>
  <si>
    <t xml:space="preserve">pevnost v tahu 60 kN/m   2*4298+2*0,3*150=8 686,000 [A]
</t>
  </si>
  <si>
    <t>Položka zahrnuje:
- dodávku předepsané geotextilie (včetně nutných přesahů) pro drenážní vrstvu, včetně mimostaveništní a vnitrostaveništní dopravy
- provedení drenážní vrstvy předepsaných rozměrů a předepsaného tvaru</t>
  </si>
  <si>
    <t>SANAČNÍ VRSTVY Z KAMENIVA
- sanace hlavní trasa
- položka bude čerpána pouze se souhlasem TDI
- lze použití i jiná rovnocenná řešení či dodání výrobků obdobných se stejnými parametry</t>
  </si>
  <si>
    <t>481,5+554,0=1 035,500 [A]</t>
  </si>
  <si>
    <t>21451</t>
  </si>
  <si>
    <t>SANAČNÍ VRSTVY Z LOMOVÉHO KAMENE
Lomový kámen - zatlačení do podloží
- položka bude čerpána pouze se souhlasem TDI</t>
  </si>
  <si>
    <t>0,7*4298,0=3 008,600 [A]</t>
  </si>
  <si>
    <t>položka zahrnuje zahrnuje dodávku lomového kamen předepsané kvality, včetně mimostaveništní a vnitrostaveništní dopravy, rozprostření se zhutněním</t>
  </si>
  <si>
    <t>Podkladní prahy IZX 12/80: odhad 0,03m3/kus
km 5,757 502   (2*11-2)*0,03=0,600 [A]</t>
  </si>
  <si>
    <t>betonový práh pro propustek v km 5,757502    2*1,5*0,3*0,6=0,540 [A]
Základ - beton C25/30 XF2   1.8*1*0.8+1.8*1*0.7+1.8*1.1*1.1-1.2*0.8*0.5=4,398 [B]
Práh   2.6*0.3*0.6+2*0.3*0.6=0,828 [C]
Podkladní beton C 25/30 XF2   2.2*1.4*0.15+2.2*2.3*0.15=1,221 [D]
Celkem: A+B+C+D=6,987 [E]</t>
  </si>
  <si>
    <t>Betonová deska C 25/30 Xf2
km 5,757 502   2*25.32*1.4*0.15=10,634 [A]</t>
  </si>
  <si>
    <t>VÝZTUŽ ZÁKLADŮ Z KARI SÍTÍ</t>
  </si>
  <si>
    <t>km 5,757 502    0,0079*(51,1+35,4)=0,683 [A]</t>
  </si>
  <si>
    <t>km 4,883199   9=9,000 [A]
km 5,357 889  20=20,000 [B]
Celkem: A+B=29,000 [C]</t>
  </si>
  <si>
    <t>km 4,883199    2*0.5*0.25=0,250 [A]
km 5,357 889   (1.7+1.9)*0.5*0.25=0,450 [B]
Celkem: A+B=0,700 [C]</t>
  </si>
  <si>
    <t>9*0,8*1,998*0,001=0,014 [A]
20*0,8*1,998*0,001=0,032 [B]
Celkem: A+B=0,046 [C]</t>
  </si>
  <si>
    <t>PODKL A VÝPLŇ VRSTVY ZE ŽELEZOBET DO C30/37 (B37)</t>
  </si>
  <si>
    <t>Čelo - dobetonování C30/37 Xf4
km 4,883199   2*0.5*0.3=0,300 [A]
km 5,357 889   1.7*0.5*0.17+1.9*0.6*0.2=0,373 [B]
Celkem: A+B=0,673 [C]</t>
  </si>
  <si>
    <t>Štěrkodrť pod dlažbu    0,1*15,0+0,1*30,0=4,500 [A]
Štěrkodrť pod šachty    0,15*15*1,0*1,0=2,250 [B]
Štěrkodrť 16/32 v km 5,757 502   25.32*2.4*0.15+2*1.2*0.15+2*2.8*0.15+0,1*11,2=11,435 [C]
Štěrkodrť pod dlažbu km 5,357 889   0,1*6,0=0,600 [D]
Celkem: A+B+C+D=18,785 [E]</t>
  </si>
  <si>
    <t>15,0*0,3=4,500 [A]
propustek v km 5,757502    30,0*0,3+0,3*(2*1+2*1.5*1+2.4*2.5)=12,300 [B]
km 5,357 889   6,0*0,3=1,800 [C]
Celkem: A+B+C=18,600 [D]</t>
  </si>
  <si>
    <t>Úsek km 5,685 - 5,835   1314+2*150*0,25=1 389,000 [A]</t>
  </si>
  <si>
    <t>VOZOVKOVÉ VRSTVY ZE ŠTĚRKODRTI TL. DO 200MM
ŠDa tl. 200mm</t>
  </si>
  <si>
    <t>Úsek km 5,685 - 5,835    1314+2*150*0,65=1 509,000 [A]</t>
  </si>
  <si>
    <t>VOZOVKOVÉ VRSTVY ZE ŠTĚRKODRTI TL. DO 200MM
ŠDb  tl. 200mm</t>
  </si>
  <si>
    <t>Úsek km 5,685 - 5,835    1314+(302-18)*2,5+(2*900-(302-18))*1,5=4 298,000 [A]</t>
  </si>
  <si>
    <t>2,5*2*(1125+533,5)=8 292,500 [A]</t>
  </si>
  <si>
    <t>Úsek km 4,560 - 5,685 a km 5,835 - KÚ (7623,0+3639,0+143,0+59,0)+2*(1125+533,5)*0,025=11 546,925 [A]
Úsek km 5,685 - 5,835   1314+2*150*0,025=1 321,500 [B]
Celkem: A+B=12 868,425 [C]</t>
  </si>
  <si>
    <t>Úsek km 4,560 - 5,685 a km 5,835 - KÚ (7623,0+3639,0+143,0+59,0)+2*(1125+533,5)*0,12=11 862,040 [A]</t>
  </si>
  <si>
    <t>1,5*2*(1125+533,5)=4 975,500 [A]</t>
  </si>
  <si>
    <t>Úsek km 4,560 - 5,685 a km 5,835 - KÚ (7623,0+3639,0+143,0+59,0)+2*(1125+533,5)*0,025=11 546,925 [A]
Úsek km 5,685 - 5,835  1314+2*150*0,025=1 321,500 [B]
Celkem: A+B=12 868,425 [C]</t>
  </si>
  <si>
    <t>Úsek km 4,560 - 5,685 a km 5,835 - KÚ  (7623,0+3639,0+143,0+59,0)+2*(1125+533,5)*0,12=11 862,040 [A]</t>
  </si>
  <si>
    <t>lokální opravy  0,6*(11464-3317)=4 888,200 [A]</t>
  </si>
  <si>
    <t>Úsek km 5,685 - 5,835   1314+2*150*0,12=1 350,000 [A]</t>
  </si>
  <si>
    <t>1,25*2*(1125+533,5)=4 146,250 [A]</t>
  </si>
  <si>
    <t>6,5+6,5=13,000 [A]</t>
  </si>
  <si>
    <t>Sanace čel propustků   49,445*0,5=24,723 [A]
prop. km 4,883199       1,7*1,2*2+0,85=4,930 [B]
prop. km 5,357 889       1,7*0,6+1,9*0,5+2=3,970 [C]
Celkem: A+B+C=33,623 [D]</t>
  </si>
  <si>
    <t>km 5,757 502   26,3=26,300 [A]</t>
  </si>
  <si>
    <t>894158</t>
  </si>
  <si>
    <t>ŠACHTY KANALIZAČNÍ Z BETON DÍLCŮ NA POTRUBÍ DN DO 600MM
- kompletní, vč. 
Šachtové dne např. např. TBZ-Q PERFEKT 600-1085 
Skruž např. TBZ -Q 1000/250/120-SP 
Zákrytová deska  např. TZK  -Q 200/120 T 
Vyrovnávací  prstenec např. TBW-Q 120/625/120 
Poklop s betonovou výplní s odvětráním  DN600, D400
- lze použít i jiná rovnocenná řešení či dodání výrobků obdobných se stejnými parametry</t>
  </si>
  <si>
    <t>položka zahrnuje:
- poklopy s rámem, mříže s rámem, stupadla, žebříky, stropy z bet. dílců a pod.
- předepsané betonové skruže, prefabrikované nebo monolitické betonové dno a není-li uvedeno jinak i podkladní vrstvu (z kameniva nebo betonu).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</t>
  </si>
  <si>
    <t>Trativod DN 150   5=5,000 [A]</t>
  </si>
  <si>
    <t>DRENÁŽNÍ ŠACHTICE NORMÁLNÍ Z PLAST DÍLCŮ ŠN 60
- Drenážní šachty z PP DN 400 mm</t>
  </si>
  <si>
    <t>Poklop litinový D400  (např. BEGU) 15=15,000 [A]
- lze použít i jiná rovnocenná řešení či dodání výrobků obdobných se stejnými parametry</t>
  </si>
  <si>
    <t>Obetonování: C 25/30 XF2
km 5,757 502   26.32*(1+3.14*0.6*0.5)*0.15=7,667 [A]</t>
  </si>
  <si>
    <t>ZÁBRADLÍ SILNIČNÍ S VODOR MADLY - DODÁVKA A MONTÁŽ
Ocelové dvoumadl.zábradlí kotv. na patní plechy kompletní, vč. PKO</t>
  </si>
  <si>
    <t>km 4,883199   2*1,5=3,000 [A]
km 5,357 889  1,5+1,8=3,300 [B]
Celkem: A+B=6,300 [C]</t>
  </si>
  <si>
    <t>vlevo     (54+33+46+72+50+177+53)/10+(101+65+102+50+61)/20+(70+42)/30+(61+81)/40+(77+55+65+76+74+67+175+73+41)/50+0,207=89,000 [A]
vpravo   (54+33+46+72+50+177+53)/10+(101+65+102+50+61)/20+(70+42)/30+(61+81)/40+(77+55+65+76+74+67+175+73+41)/50+0,207=89,000 [B]
Směrové sloupky Z 11g (červené)   4*2=8,000 [C]
Celkem: A+B+C=186,000 [D]</t>
  </si>
  <si>
    <t>(2*1808,5)/20+0,15=181,000 [A]</t>
  </si>
  <si>
    <t>7,0+7,0=14,000 [A]</t>
  </si>
  <si>
    <t>PŘÍKOPOVÉ ŽLABY Z BETON TVÁRNIC ŠÍŘ DO 600MM DO BETONU TL 100MM
Betonový žlab š. 600 mm do bet. C 25/30nXF3</t>
  </si>
  <si>
    <t>59,0+59,0+159,0=277,000 [A]</t>
  </si>
  <si>
    <t xml:space="preserve">Sanace čel propustků
prop. km 4,883199      1,7*1,5+1,73*1,5=5,145 [A]
prop. km 5,357889      1,9*1,0+1,9*1,0=3,800 [B]
křižovatky                    1,8*1,0+1,8*1,5=4,500 [C]
sjezdy                            12*3,0*1,0=36,000 [D]
prop. km 4,883199       1,7*1,2*2+0,85=4,930 [E]
prop. km 5,357 889       1,7*0,6+1,9*0,5+2=3,970 [F]
Celkem: A+B+C+D+E+F=58,345 [G]
</t>
  </si>
  <si>
    <t>propustky - čela km 5,757 502
3.95*0.6*1.5=3,555 [A]</t>
  </si>
  <si>
    <t>km 5,757 502   14,1=14,100 [A]</t>
  </si>
  <si>
    <t>SO107</t>
  </si>
  <si>
    <t>Dopravní značení</t>
  </si>
  <si>
    <t>914171</t>
  </si>
  <si>
    <t>DOPRAVNÍ ZNAČKY ZÁKLADNÍ VELIKOSTI HLINÍKOVÉ FÓLIE TŘ 2 - DODÁVKA A MONTÁŽ</t>
  </si>
  <si>
    <t>nové umístění          13=13,000 [A]
původní umístění     48=48,000 [B]
Celkem: A+B=61,000 [C]</t>
  </si>
  <si>
    <t>položka zahrnuje:
- dodávku a montáž značek v požadovaném provedení
- u dočasných (provizorních) značek a zařízení údržbu po celou dobu trvání funkce, náhradu zničených nebo ztracených kusů, nutnou opravu poškozených částí</t>
  </si>
  <si>
    <t>914173</t>
  </si>
  <si>
    <t>DOPRAVNÍ ZNAČKY ZÁKLADNÍ VELIKOSTI HLINÍKOVÉ FÓLIE TŘ 2 - DEMONTÁŽ
vč. odvozu na místo určené investorem</t>
  </si>
  <si>
    <t>odstranění    15=15,000 [A]
původní umístění  48=48,000 [B]
Celkem: A+B=63,000 [C]</t>
  </si>
  <si>
    <t>Položka zahrnuje odstranění, demontáž a odklizení materiálu s odvozem na předepsané místo</t>
  </si>
  <si>
    <t>914771</t>
  </si>
  <si>
    <t>STÁLÁ DOPRAV ZAŘÍZ Z3 HLINÍK S FÓLIÍ TŘ 2 DODÁVKA A MONTÁŽ</t>
  </si>
  <si>
    <t>nové umístění     2=2,000 [A]
původní umístění  2=2,000 [B]
Celkem: A+B=4,000 [C]</t>
  </si>
  <si>
    <t>položka zahrnuje:
- dodávku a montáž značek v požadovaném provedení</t>
  </si>
  <si>
    <t>914773</t>
  </si>
  <si>
    <t>STÁLÁ DOPRAV ZAŘÍZ Z3 HLINÍK S FÓLIÍ TŘ 2 DEMONTÁŽ
vč.sloupků a odvozu na místo určené investorem</t>
  </si>
  <si>
    <t>914931</t>
  </si>
  <si>
    <t>SLOUPKY A STOJKY DZ Z HLINÍK TRUBEK ZABETON DOD A MONTÁŽ</t>
  </si>
  <si>
    <t>nové umístění        11=11,000 [A]
původní umístění   28=28,000 [B]
Celkem: A+B=39,000 [C]</t>
  </si>
  <si>
    <t>položka zahrnuje:
- sloupky a upevňovací zařízení včetně jejich osazení (betonová patka, zemní práce)
- u dočasných sloupků a upevňovacích zařízení údržbu po celou dobu trvání funkce, náhradu zničených nebo ztracených kusů, nutnou opravu poškozených částí</t>
  </si>
  <si>
    <t>914933</t>
  </si>
  <si>
    <t>SLOUPKY A STOJKY DZ Z HLINÍK TRUBEK ZABETON DEMONTÁŽ
vč. odvozu na místo určené investorem</t>
  </si>
  <si>
    <t>původní umístění   28=28,000 [A]
odstranění              13=13,000 [B]
Celkem: A+B=41,000 [C]</t>
  </si>
  <si>
    <t>915221</t>
  </si>
  <si>
    <t>VODOR DOPRAV ZNAČ PLASTEM STRUKTURÁLNÍ NEHLUČNÉ - DOD A POKLÁDKA
vč. předznačení, reflex. úpravy</t>
  </si>
  <si>
    <t>V4 plná (0,25)  
0,25*((9,0+13,0+50,0+37,0+29,25+400,75+266,25+13,0+76,50+1406,5+963,75+13,0+915,50+13,0+1989,75)+(73,25+13,0+791,75+13,0+2308,75+40,25+45,50+174,0+13,0+44,75+736,0+13,0+2023,75))=3 121,563 [A]
V4 (0,5/0,5/0,25)
0,25*(16,5+25,75+26,0+14,0+15,5+17,25+23,0+14,75+16,25+26,0+23,0+14,75+17,0+14,75+12,25+17,75)*0,5/1,0=36,813 [B]
V1a(0,125) + plná V3   
0,125*(111,25+297,25+259,25+1401,75+813,25+257,5+1292,25+719,50+234,25)=673,281 [C]
V3 přerušovaná (3,0/1,5/0,125)
0,125*(100,0+140,75+122,0+123,0)*3/4,5=40,479 [D]
V2b (3/1,5/0,125)
0,125*(41,25+39,25+39,75+48,75+33,25+97,75+98,0)*3/4,5=33,167 [E]
V2a (3,0/6,0/0,125)
0,125*(261,0+318,0+50,25)*3/9=26,219 [F]
V2b (1,5/1,5/0,25)
0,25*(32,25+37,5+37,0+30,75+31,5+34,0)*1,5/3=25,375 [G]
Celkem: A+B+C+D+E+F+G=3 956,897 [H]</t>
  </si>
  <si>
    <t>položka zahrnuje:
- dodání a pokládku nátěrového materiálu (měří se pouze natíraná plocha)
- předznačení a reflexní úpravu</t>
  </si>
  <si>
    <t>915221a</t>
  </si>
  <si>
    <t>VODOR DOPRAV ZNAČ PLASTEM STRUKTURÁLNÍ NEHLUČNÉ - DOD A POKLÁDKA
žluté</t>
  </si>
  <si>
    <t>Označení BUS V11a   8*0,125*(12,0*2+2,5*4+13,0+7*1,2*2)=63,800 [A]
V12a žlutá          0,125*(16,0+25,0+32,5+16,5+16,0+22,0+30,5+16,5+17,5+30,5+21,5+16,5+19,5+16,0+14,0+19,5)=41,250 [B]
Celkem: A+B=105,050 [C]</t>
  </si>
  <si>
    <t>SO110</t>
  </si>
  <si>
    <t>Dopravně inženýrské opatření</t>
  </si>
  <si>
    <t>911EB1</t>
  </si>
  <si>
    <t>SVODIDLO BETON, ÚROVEŇ ZADRŽ H1 VÝŠ 1,1M - DODÁVKA A MONTÁŽ
Odhad 10% trasy</t>
  </si>
  <si>
    <t>Schéma
100=100,000 [A]</t>
  </si>
  <si>
    <t>položka zahrnuje:
- kompletní dodávku všech dílů betonového svodidla včetně spojovacích prvků
- osazení svodidla
- přechod na jiný typ svodidla nebo přes mostní závěr
nezahrnuje odrazky nebo retroreflexní fólie
nezahrnuje podkladní vrstvu</t>
  </si>
  <si>
    <t>911EB2</t>
  </si>
  <si>
    <t>SVODIDLO BETON, ÚROVEŇ ZADRŽ H1 VÝŠ 1,1M - MONTÁŽ S PŘESUNEM (BEZ DODÁVKY)
Odhad 10% trasy</t>
  </si>
  <si>
    <t>Schéma
5*100,0=500,000 [A]</t>
  </si>
  <si>
    <t>položka zahrnuje:
- dopravu demontovaného zařízení z dočasné skládky
- jeho montáž a osazení na určeném místě
- nutnou opravu poškozených částí
- případnou náhradu zničených částí
nezahrnuje podkladní vrstvu</t>
  </si>
  <si>
    <t>911EB3</t>
  </si>
  <si>
    <t>SVODIDLO BETON, ÚROVEŇ ZADRŽ H1 VÝŠ 1,1M - DEMONTÁŽ S PŘESUNEM</t>
  </si>
  <si>
    <t>914122</t>
  </si>
  <si>
    <t>DOPRAVNÍ ZNAČKY ZÁKLADNÍ VELIKOSTI OCELOVÉ FÓLIE TŘ 1 - MONTÁŽ S PŘEMÍSTĚNÍM
Odhad 15x přemístit</t>
  </si>
  <si>
    <t>Schéma C/5 nebo B/6
B20a        15*(4+2)=90,000 [A]
A10          15*2=30,000 [B]
B21a        15*(2+2)=60,000 [C]
A15          15*2=30,000 [D]
E3a          15*2=30,000 [E]
C4b          15*2=30,000 [F]
B26          15*2=30,000 [G]
Celkem: A+B+C+D+E+F+G=300,000 [H]</t>
  </si>
  <si>
    <t>položka zahrnuje:
- dopravu demontované značky z dočasné skládky
- osazení a montáž značky na místě určeném projektem
- nutnou opravu poškozených částí
nezahrnuje dodávku značky</t>
  </si>
  <si>
    <t>914124</t>
  </si>
  <si>
    <t>DOPRAV ZNAČKY ZÁKLAD VEL OCEL FÓLIE TŘ 1 - DOD, MONT, DEMONT
Kompletní vč. desky, sloupku</t>
  </si>
  <si>
    <t>Křižovatka:
B20a       9=9,000 [A]
A10         3=3,000 [B]
B21a       3=3,000 [C]
A15         3=3,000 [D]
E3a         3=3,000 [E]
C4b         2=2,000 [F]
B26         3=3,000 [G]
Mezisoučet 1: A+B+C+D+E+F+G=26,000 [H]
Schéma C/5 nebo B/6
B20a        4+2=6,000 [I]
A10          2=2,000 [J]
B21a        2+2=4,000 [K]
A15          2=2,000 [L]
E3a          2=2,000 [M]
C4b          2=2,000 [N]
B26          2=2,000 [O]
Mezisoučet 2: I+J+K+L+M+N+O=20,000 [P]
Celkem:   H+P=46,000 [Q]</t>
  </si>
  <si>
    <t>položka zahrnuje:
- dodávku a montáž značek v požadovaném provedení
- u dočasných (provizorních) značek a zařízení údržbu po celou dobu trvání funkce, náhradu zničených nebo ztracených kusů, nutnou opravu poškozených částí
- odstranění, demontáž a odklizení materiálu s odvozem na předepsané místo</t>
  </si>
  <si>
    <t>915321</t>
  </si>
  <si>
    <t>VODOR DOPRAV ZNAČ Z FÓLIE DOČAS ODSTRANITEL - DOD A POKLÁDKA
žlutá čára</t>
  </si>
  <si>
    <t>Křižovatka
0,25*(3,5+3,5+2,5)=2,375 [A]
Schéma
16*2*3,5*0,25=28,000 [B]
Celkem: A+B=30,375 [C]</t>
  </si>
  <si>
    <t>položka zahrnuje:
- dodání a pokládku předepsané fólie
- zahrnuje předznačení</t>
  </si>
  <si>
    <t>915322</t>
  </si>
  <si>
    <t>VODOR DOPRAV ZNAČ Z FÓLIE DOČAS ODSTRANITEL - ODSTRANĚNÍ</t>
  </si>
  <si>
    <t>zahrnuje odstranění značení bez ohledu na způsob provedení (zatření, zbroušení) a odklizení vzniklé suti</t>
  </si>
  <si>
    <t>916112</t>
  </si>
  <si>
    <t>DOPRAV SVĚTLO VÝSTRAŽ SAMOSTATNÉ - MONTÁŽ S PŘESUNEM</t>
  </si>
  <si>
    <t>Schéma
15*2=30,000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</si>
  <si>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</si>
  <si>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916114</t>
  </si>
  <si>
    <t>DOPRAV SVĚTLO VÝSTRAŽ SAMOSTATNÉ - DOD, MONTÁŽ, DEMONTÁŽ
Kompletní</t>
  </si>
  <si>
    <t>Křižovatka
3=3,000 [A]
Schéma
2=2,000 [B]
Celkem: A+B=5,000 [C]</t>
  </si>
  <si>
    <t>položka zahrnuje:
- dodání zařízení v předepsaném provedení včetně jejich osazení
- údržbu po celou dobu trvání funkce, náhradu zničených nebo ztracených kusů, nutnou opravu poškozených částí
- napájení z baterie včetně záložní baterie
- odstranění, demontáž a odklizení zařízení s odvozem na předepsané místo</t>
  </si>
  <si>
    <t>916122</t>
  </si>
  <si>
    <t>DOPRAV SVĚTLO VÝSTRAŽ SOUPRAVA 3KS - MONTÁŽ S PŘESUNEM
Odhad 15x přemístit</t>
  </si>
  <si>
    <t>Schéma
1*15=15,000 [A]</t>
  </si>
  <si>
    <t>916124</t>
  </si>
  <si>
    <t>DOPRAV SVĚTLO VÝSTRAŽ SOUPRAVA 3KS - DOD, MONTÁŽ, DEMONTÁŽ
Kompletní</t>
  </si>
  <si>
    <t>Křižovatka
2=2,000 [A]
Schéma
1=1,000 [B]
Celkem: A+B=3,000 [C]</t>
  </si>
  <si>
    <t>916154</t>
  </si>
  <si>
    <t>SEMAFOROVÁ PŘENOSNÁ SOUPRAVA - DODÁVKA, MONTÁŽ, DEMONTÁŽ
kompletní</t>
  </si>
  <si>
    <t>Schéma
1=1,000 [A]</t>
  </si>
  <si>
    <t>položka zahrnuje:
- dodání zařízení v předepsaném provedení včetně jejich osazení (souprava zahrnuje 2 semafory)
- údržbu po celou dobu trvání funkce, náhradu zničených nebo ztracených kusů, nutnou opravu poškozených částí
- napájení z baterie včetně záložní baterie
- odstranění, demontáž a odklizení zařízení s odvozem na předepsané místo</t>
  </si>
  <si>
    <t>916154a</t>
  </si>
  <si>
    <t>SEMAFOROVÁ PŘENOSNÁ SOUPRAVA - DODÁVKA, MONTÁŽ, DEMONTÁŽ
Kompletní, souprava obsahuje 3 semafory</t>
  </si>
  <si>
    <t>Křižovatka
1=1,000 [A]</t>
  </si>
  <si>
    <t>916312</t>
  </si>
  <si>
    <t>DOPRAVNÍ ZÁBRANY Z2 S FÓLIÍ TŘ 1 - MONTÁŽ S PŘESUNEM
Odhad 15x přemístit</t>
  </si>
  <si>
    <t>Schéma
15=15,000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</si>
  <si>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</si>
  <si>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916314</t>
  </si>
  <si>
    <t>DOPRAVNÍ ZÁBRANY Z2 - DODÁVKA, MONTÁŽ, DEMONTÁŽ
Kompletní vč. desky, sloupku</t>
  </si>
  <si>
    <t>Křižovatka
2=2,000 [A]
Schéma 
1=1,000 [B]
Celkem: A+B=3,000 [C]</t>
  </si>
  <si>
    <t>položka zahrnuje:
- dodání zařízení v předepsaném provedení včetně jejich osazení
- údržbu po celou dobu trvání funkce, náhradu zničených nebo ztracených kusů, nutnou opravu poškozených částí
- odstranění, demontáž a odklizení zařízení s odvozem na předepsané místo</t>
  </si>
  <si>
    <t>916352</t>
  </si>
  <si>
    <t>SMĚROVACÍ DESKY Z4 OBOUSTR S FÓLIÍ TŘ 1 - MONTÁŽ S PŘESUNEM
Odhad 15x přemístit</t>
  </si>
  <si>
    <t>Schéma
15*30=450,000 [A]</t>
  </si>
  <si>
    <t>916354</t>
  </si>
  <si>
    <t>SMĚROVACÍ DESKY Z4 OBOUSTR S FÓLIÍ TŘ 1 - DOD, MONT, DEMONT
Kompletní vč. desky</t>
  </si>
  <si>
    <t>Křižovatka
16=16,000 [A]
Schéma
30=30,000 [B]
Celkem: A+B=46,000 [C]</t>
  </si>
  <si>
    <t>SO201</t>
  </si>
  <si>
    <t>Rekonstrukce mostu ev.č.198-025</t>
  </si>
  <si>
    <t>201</t>
  </si>
  <si>
    <t>POPLATKY ZA SKLÁDKU - zemina a kamenivo</t>
  </si>
  <si>
    <t>podklad vozovek  28,56*1,8=51,408 [A]
zemina 2,0*19,44=38,880 [C]
kamenné obrubníky  26,0*0,1=2,600 [D]
dlažební kostky 2,5*7,65=19,125 [E]
Celkem: A+C+D+E=112,013 [F]</t>
  </si>
  <si>
    <t>Položka obsahuje veškeré poplatky provozovateli skládky související s uložením odpadu na skládce.</t>
  </si>
  <si>
    <t>014102c</t>
  </si>
  <si>
    <t>POPLATKY ZA SKLÁDKU - železobeton a předpjatý beton</t>
  </si>
  <si>
    <t>žlb. konstrukce 2,5*6,747=16,868 [A]</t>
  </si>
  <si>
    <t>OSTATNÍ POŽADAVKY - GEODETICKÉ ZAMĚŘENÍ
Geodetické zaměření po odbourání, veškerá měření nutná pro provedení stavby</t>
  </si>
  <si>
    <t>029412</t>
  </si>
  <si>
    <t>OSTATNÍ POŽADAVKY - VYPRACOVÁNÍ MOSTNÍHO LISTU</t>
  </si>
  <si>
    <t>02953</t>
  </si>
  <si>
    <t>OSTATNÍ POŽADAVKY - HLAVNÍ MOSTNÍ PROHLÍDKA
1.hlavní prohlídka mostu  vč.zpřístupnění mostu</t>
  </si>
  <si>
    <t>položka zahrnuje :
- úkony dle ČSN 73 6221
- provedení hlavní mostní prohlídky oprávněnou fyzickou nebo právnickou osobou
- vyhotovení záznamu (protokolu), který jednoznačně definuje stav mostu</t>
  </si>
  <si>
    <t>113178</t>
  </si>
  <si>
    <t>ODSTRAN KRYTU VOZOVEK A CHODNÍKŮ Z DLAŽEB KOSTEK, ODVOZ DO 20KM
vč.odvozu na skládku</t>
  </si>
  <si>
    <t>most - odhad   0,15*5,0*8,5*1,2=7,650 [A]</t>
  </si>
  <si>
    <t>113328</t>
  </si>
  <si>
    <t>ODSTRAN PODKL VOZOVEK A CHODNÍKŮ Z KAMENIVA NESTMEL, ODVOZ DO 20KM
vč.odvozu na skládku a uložení na skládce</t>
  </si>
  <si>
    <t>odhad - předmostí   0,4*(12,0-5,0)*8,5*1,2=28,560 [A]</t>
  </si>
  <si>
    <t>11353</t>
  </si>
  <si>
    <t xml:space="preserve">ODSTRANĚNÍ CHODNÍKOVÝCH KAMENNÝCH OBRUBNÍKŮ
včetně odvozu a uložneí na skládku nebo deponii </t>
  </si>
  <si>
    <t>2*13,0=26,000 [A]</t>
  </si>
  <si>
    <t>odhad
most    0,1*5,0*8,5*1,2=5,100 [A]
předmostí   0,15*(12,0-5,0)*8,5*1,2=10,710 [B]
Celkem: A+B=15,810 [C]</t>
  </si>
  <si>
    <t>113764</t>
  </si>
  <si>
    <t>FRÉZOVÁNÍ DRÁŽKY PRŮŘEZU DO 400MM2 V ASFALTOVÉ VOZOVCE</t>
  </si>
  <si>
    <t>nad ukončením NK
9,1*2=18,200 [A]</t>
  </si>
  <si>
    <t>13273</t>
  </si>
  <si>
    <t>HLOUBENÍ RÝH ŠÍŘ DO 2M PAŽ I NEPAŽ TŘ. I
uložení zeminy u výkopu - bude zpětně použito k zásypu po provedení sanací</t>
  </si>
  <si>
    <t>rýhy podél křídel pro provedení sanace - hl.20cm
4*5,0*0,2*0,6=2,400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</si>
  <si>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</si>
  <si>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132738</t>
  </si>
  <si>
    <t>HLOUBENÍ RÝH ŠÍŘ DO 2M PAŽ I NEPAŽ TŘ. I, ODVOZ DO 20KM
Vč.odvozu na skládku</t>
  </si>
  <si>
    <t>za opěrami mezi křídly
(0,9*1,0+0,3*0,6)*9,0*2=19,440 [A]</t>
  </si>
  <si>
    <t>zemina skládka 19,44=19,440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</si>
  <si>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</si>
  <si>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</si>
  <si>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</si>
  <si>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použita zemina z hloubení - podél křídel po sanaci
4*5,0*0,2*0,6=2,400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</si>
  <si>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</si>
  <si>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</si>
  <si>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
vč.nákupu materiálu</t>
  </si>
  <si>
    <t>za opěrami mezi křídly
(0,7*1,0+0,3*0,6)*9,0*2=15,840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</si>
  <si>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</si>
  <si>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21263</t>
  </si>
  <si>
    <t>TRATIVODY KOMPLET Z TRUB Z PLAST HMOT DN DO 150MM
Vč.obsypu a podkl.betonu, vč.obalení separační geotextilií, vč.vyústění</t>
  </si>
  <si>
    <t>2*14,0=28,000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</si>
  <si>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materiálem, případně vložení separační nebo drenážní vložky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</si>
  <si>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261512</t>
  </si>
  <si>
    <t>VRTY PRO KOTVENÍ A INJEKTÁŽ TŘ V NA POVRCHU D DO 16MM
vč.vlepení výztuže</t>
  </si>
  <si>
    <t xml:space="preserve">pro injektáž trhlin v žlb
viz pol. 62663, 2 řady po 400mm, hl.200mm
65*2/0,4*0,2=65,000 [D]
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</si>
  <si>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</si>
  <si>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261513</t>
  </si>
  <si>
    <t>VRTY PRO KOTVENÍ A INJEKTÁŽ TŘ V NA POVRCHU D DO 25MM
vč.vlepení výztuže</t>
  </si>
  <si>
    <t>Vrty hl.400mm pro kotvy prům.16 mm - pro kotvení dobetonávky říms na křídlech - 8ks na 1bm římsy
(12,9-5,0)*2*8*0,4=50,560 [A]
Vrty hl.250mm pro kotvy prům.16 mm - pro kotvení spřahující desky - v rastru 0,5*0,5m
10,1*5,0/0,5/0,5*0,25=50,500 [B]
Celkem: A+B=101,060 [C]</t>
  </si>
  <si>
    <t>26154</t>
  </si>
  <si>
    <t>VRTY PRO KOTVENÍ, INJEKTÁŽ A MIKROPILOTY NA POVRCHU TŘ. V D DO 200MM</t>
  </si>
  <si>
    <t>stávajícími křídly pro vyústění drenáže - křídla na pravé straně - odhad
2*0,8=1,600 [A]</t>
  </si>
  <si>
    <t>31717</t>
  </si>
  <si>
    <t>KOVOVÉ KONSTRUKCE PRO KOTVENÍ ŘÍMSY</t>
  </si>
  <si>
    <t xml:space="preserve">KG        </t>
  </si>
  <si>
    <t>odhad:  2*5*5,998=59,980 [A]</t>
  </si>
  <si>
    <t>Položka zahrnuje dodávku (výrobu) kotevního prvku předepsaného tvaru a jeho osazení do předepsané polohy včetně nezbytných prací (vrty, zálivky apod.)</t>
  </si>
  <si>
    <t>ŘÍMSY ZE ŽELEZOBETONU DO C30/37 (B37)
C30/37-XF4, vč.výplně a těsnění pracov.a dilatač.spár, úpravy povrchu, vč.letopočtu vlysem</t>
  </si>
  <si>
    <t>(0,26*(1,1-0,25)+0,25*0,6)*12,92=4,793 [A]
(0,26*(0,78-0,25)+0,25*0,6)*12,83=3,692 [B]
Celkem: A+B=8,485 [C]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</si>
  <si>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</si>
  <si>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VÝZTUŽ ŘÍMS Z OCELI 10505
vč.vlepované výztuže</t>
  </si>
  <si>
    <t>odhad 150kg/m3
0,15*8,485=1,273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</si>
  <si>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</si>
  <si>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333325</t>
  </si>
  <si>
    <t>MOSTNÍ OPĚRY A KŘÍDLA ZE ŽELEZOVÉHO BETONU DO C30/37 (B37)
C30/37-XF2 - vč. výplně a těsnění pracovních a dilatačních spar</t>
  </si>
  <si>
    <t>dobetonávka na křídlech ve výškové úrovni střahující desky
(0,1*(10,1-9,1)+0,3*0,6)*(12,9-5,0)=2,212 [A]</t>
  </si>
  <si>
    <t>333365</t>
  </si>
  <si>
    <t>VÝZTUŽ MOSTNÍCH OPĚR A KŘÍDEL Z OCELI 10505
vč.spřahující výztuže</t>
  </si>
  <si>
    <t>odhad 150 kg/m3
0,15*2,212=0,332 [A]</t>
  </si>
  <si>
    <t>421325</t>
  </si>
  <si>
    <t>MOSTNÍ NOSNÉ DESKOVÉ KONSTR ZE ŽELEZOBETONU DO C30/37 (B37)
C30/37-XF2 - spřahující deska, vč. výplně a těsnění pracovních a dilatačních spar, vč.úpravy pod izolaci (např.brokování)</t>
  </si>
  <si>
    <t>odhad
(0,1*10,1+0,3*0,6)*5,0*1,2=7,140 [A]</t>
  </si>
  <si>
    <t>421365</t>
  </si>
  <si>
    <t>VÝZTUŽ MOSTNÍ NOSNÉ DESKOVÉ KONSTR Z OCELI 10505</t>
  </si>
  <si>
    <t>kotevní výztuž - odhad 50kg/m3 0,05*7,14=0,357 [A]</t>
  </si>
  <si>
    <t>421366</t>
  </si>
  <si>
    <t>VÝZTUŽ MOSTNÍ DESKOVÉ KONSTRUKCE Z KARI SÍTÍ
KARI 8/100 x 8/100</t>
  </si>
  <si>
    <t>odhad 0,00799*10,4*5,0*2*1,5=1,246 [A]</t>
  </si>
  <si>
    <t>451313</t>
  </si>
  <si>
    <t>PODKLADNÍ A VÝPLŇOVÉ VRSTVY Z PROSTÉHO BETONU C16/20
C16/20n - lože pod dlažbu</t>
  </si>
  <si>
    <t xml:space="preserve">doplnění chybějícího odlaždění pod mostem (předpoklad 40%ploch)
0,15*0,4*4,0*12,0=2,880 [A]
přechody říms
0,15*2,0*(1,1+0,7+0,6*2)=0,900 [B]
Celkem: A+B=3,780 [C]   </t>
  </si>
  <si>
    <t>v místě vyústění skluzu do koryta
1,000*2,0*0,5=1,000 [A]</t>
  </si>
  <si>
    <t>DLAŽBY Z LOMOVÉHO KAMENE NA MC
vč.spýrování</t>
  </si>
  <si>
    <t>doplnění chybějícího odlaždění pod mostem (předpoklad 40% ploch)
0,25*0,4*4,0*12,0=4,800 [A]
přechody říms
0,25*2,0*(1,1+0,7+0,6*2)=1,500 [B]
Celkem: A+B=6,300 [C]</t>
  </si>
  <si>
    <t>465513</t>
  </si>
  <si>
    <t>PŘEDLÁŽDĚNÍ DLAŽBY Z LOMOVÉHO KAMENE
vč.spárování</t>
  </si>
  <si>
    <t>10% ploch dlažby pod mostem - v rámci sanací
0,1*0,25*4,0*12,0=1,200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</si>
  <si>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nutné zemní práce (svahování, úpravu pláně a pod.)
- nezahrnuje podklad pod dlažbu, vykazuje se samostatně položkami SD 45</t>
  </si>
  <si>
    <t>56130</t>
  </si>
  <si>
    <t>VOZOVKOVÉ VRSTVY Z MEZEROVITÉHO BETONU</t>
  </si>
  <si>
    <t>9,1*(2,0*0,52+1,3*0,47)*2=30,048 [A]</t>
  </si>
  <si>
    <t>572213</t>
  </si>
  <si>
    <t>SPOJOVACÍ POSTŘIK Z EMULZE DO 0,5KG/M2
C 60 BP 0.3 kg/m2</t>
  </si>
  <si>
    <t>pod ACO11+   
9,1*12,00099=109,209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</si>
  <si>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</si>
  <si>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574B34</t>
  </si>
  <si>
    <t>ASFALTOVÝ BETON PRO OBRUSNÉ VRSTVY MODIFIK ACO 11+, 11S TL. 40MM
ACO 11+ modif.</t>
  </si>
  <si>
    <t>9,1*12,0=109,200 [A]</t>
  </si>
  <si>
    <t>575C53</t>
  </si>
  <si>
    <t>LITÝ ASFALT MA IV (OCHRANA MOSTNÍ IZOLACE) 11 TL. 40MM</t>
  </si>
  <si>
    <t>626111</t>
  </si>
  <si>
    <t>REPROFILACE PODHLEDŮ, SVISLÝCH PLOCH SANAČNÍ MALTOU JEDNOVRST TL 10MM
Odhad
Položku je možno čerpat jen v rozsahu odsouhlaseném TDI</t>
  </si>
  <si>
    <t>plocha viz otryskání
předpoklad 20% plochy spodní stavby
0,20*(78,62+41,14)=23,952 [A]
předpoklad 30% vnější plochy NK
0,30*42,8=12,840 [B]
Celkem: A+B=36,792 [C]</t>
  </si>
  <si>
    <t>626112</t>
  </si>
  <si>
    <t>REPROFILACE PODHLEDŮ, SVISLÝCH PLOCH SANAČNÍ MALTOU JEDNOVRST TL 20MM
Odhad
Položku je možno čerpat jen v rozsahu odsouhlaseném TDI</t>
  </si>
  <si>
    <t>plocha viz otryskání
předpoklad 40% plochy spodní stavby
0,40*(78,62+41,14)=47,904 [A]
předpoklad 35% vnější plochy NK
0,35*42,8=14,980 [B]
Celkem: A+B=62,884 [C]</t>
  </si>
  <si>
    <t>626122</t>
  </si>
  <si>
    <t>REPROFIL PODHL, SVIS PLOCH SANAČ MALTOU DVOUVRST TL DO 50MM
Odhad
Položku je možno čerpat jen v rozsahu odsouhlaseném TDI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</si>
  <si>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</si>
  <si>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62663</t>
  </si>
  <si>
    <t>INJEKTÁŽ TRHLIN SILOVĚ SPOJUJÍCÍ</t>
  </si>
  <si>
    <t>odhad - předpoklad:
- opěry   40,438=40,438 [A]
- nosná konstrukce 25,001=25,001 [B]
Celkem: A+B=65,439 [C]</t>
  </si>
  <si>
    <t>položka zahrnuje:
dodávku veškerého materiálu potřebného pro předepsanou úpravu v předepsané kvalitě
vyčištění trhliny
provedení vlastní injektáže
potřebná lešení a podpěrné konstrukce</t>
  </si>
  <si>
    <t>62845</t>
  </si>
  <si>
    <t>SPÁROVÁNÍ STÁVAJÍCÍCH DLAŽEB CEMENT MALTOU</t>
  </si>
  <si>
    <t>50% plochy dlažby pod mostem 
0,5*4,0*12,0=24,000 [A]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</si>
  <si>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</si>
  <si>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Přidružená stavební výroba</t>
  </si>
  <si>
    <t>711112</t>
  </si>
  <si>
    <t>IZOLACE BĚŽNÝCH KONSTRUKCÍ PROTI ZEMNÍ VLHKOSTI ASFALTOVÝMI PÁSY
ALP + 2*ALN</t>
  </si>
  <si>
    <t>sanované plochy na styku se zeminou
opěry a křídla líc
4*5,0*0,2+2*10,0*0,2=8,000 [A]
křídla v rozsahu výkopu - rub
4*(3,3*0,5+0,9*1,0)=10,200 [B]
Celkem: A+B=18,200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</si>
  <si>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</si>
  <si>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711432</t>
  </si>
  <si>
    <t>IZOLACE MOSTOVEK POD ŘÍMSOU ASFALT PÁSY
Ochrana izolace - s kovovou vložkou</t>
  </si>
  <si>
    <t>na NK
(1,1-0,25+0,15+0,78-0,25+0,15)*5,0=8,400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</si>
  <si>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lepenku s hliníkovou vložkou, litý asfalt, asfaltový beton</t>
  </si>
  <si>
    <t>711442</t>
  </si>
  <si>
    <t>IZOL MOST CELOPLOŠ ASF PÁSY S PEČEŤ VRST
na kotevně impregnační nátěr z nízkoviskózních pryskyřic (s možností nanášení na mladý beton) s posypem</t>
  </si>
  <si>
    <t>vč.přetažení k drenáži
10,4*(5,0+2*2,0)=93,600 [A]</t>
  </si>
  <si>
    <t>položka zahrnuje:
- dodání  předepsaného izolačního materiálu
- očištění a ošetření podkladu, zadávací dokumentace může zahrnout i případné vyspravení
- zřízení izolace jako kompletního povlaku včetně položení pečetící vrstvy,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</t>
  </si>
  <si>
    <t>711509</t>
  </si>
  <si>
    <t>OCHRANA IZOLACE NA POVRCHU TEXTILIÍ
dvouvrstvá</t>
  </si>
  <si>
    <t>opěry 10,4*2*2,0=41,600 [A]
křídla  4*(3,3*0,5+0,9*1,0)=10,200 [B]</t>
  </si>
  <si>
    <t>položka zahrnuje:
- dodání  předepsaného ochranného materiálu
- zřízení ochrany izolace</t>
  </si>
  <si>
    <t>78311</t>
  </si>
  <si>
    <t>PROTIKOROZ OCHRANA OCEL KONSTR NÁTĚREM JEDNOVRST
nátěr odhalené výztuže před reprofilací inhibitorem koroze</t>
  </si>
  <si>
    <t>viz reprofilace tl.20 a 50mm (předpoklad 30%) 
0,3*62,884*2=37,730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</si>
  <si>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</si>
  <si>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78382</t>
  </si>
  <si>
    <t>NÁTĚRY BETON KONSTR TYP S2 (OS-B)
ochranný a sjednocující nátěr sanovaných ploch</t>
  </si>
  <si>
    <t>pohledové plochy  42,80+78,62=121,420 [A]</t>
  </si>
  <si>
    <t>78383</t>
  </si>
  <si>
    <t>NÁTĚRY BETON KONSTR TYP S4 (OS-C)
hydrofobní nátěr - horní povrch říms</t>
  </si>
  <si>
    <t>(0,18+1,1)*12,92+(0,18+0,78)*12,83=28,854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</si>
  <si>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</si>
  <si>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9112A3</t>
  </si>
  <si>
    <t>ZÁBRADLÍ MOSTNÍ S VODOR MADLY - DEMONTÁŽ S PŘESUNEM
vč.doplňkové výplně plechem, vč.odvozu na místo určené investorem</t>
  </si>
  <si>
    <t>12,9+12,8=25,700 [A]</t>
  </si>
  <si>
    <t>položka zahrnuje:
- demontáž a odstranění zařízení
- jeho odvoz na předepsané místo</t>
  </si>
  <si>
    <t>9113B1</t>
  </si>
  <si>
    <t>SVODIDLO OCEL SILNIČ JEDNOSTR, ÚROVEŇ ZADRŽ H1 -DODÁVKA A MONTÁŽ</t>
  </si>
  <si>
    <t>4*13,0=52,000 [A]</t>
  </si>
  <si>
    <t>9117C1</t>
  </si>
  <si>
    <t>SVOD OCEL ZÁBRADEL ÚROVEŇ ZADRŽ H2 - DODÁVKA A MONTÁŽ
vč.PKO</t>
  </si>
  <si>
    <t>položka zahrnuje:
- kompletní dodávku všech dílů ocelového svodidla s předepsanou povrchovou úpravou včetně spojovacích a diltačních prvků
- montáž a osazení svodidla, kotvení, t.j. kotevní desky, šrouby z nerez oceli, vrty a zálivku, pokud zadávací dokumentace nestanoví jinak, případné nivelační hmoty pod kotevní desky
- přechod na jiný typ svodidla nebo přes mostní závěr
- ochranu proti bludným proudům a vývody pro jejich měření
nezahrnuje odrazky nebo retroreflexní fólie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</si>
  <si>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</si>
  <si>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</si>
  <si>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</si>
  <si>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917211</t>
  </si>
  <si>
    <t>ZÁHONOVÉ OBRUBY Z BETONOVÝCH OBRUBNÍKŮ ŠÍŘ 50MM</t>
  </si>
  <si>
    <t>přechody říms
4*2,0+1,3+0,9+2*0,8=11,800 [A]</t>
  </si>
  <si>
    <t>SILNIČNÍ A CHODNÍKOVÉ OBRUBY Z BETONOVÝCH OBRUBNÍKŮ ŠÍŘ 150MM</t>
  </si>
  <si>
    <t>přechody říms 4*2,0=8,000 [A]</t>
  </si>
  <si>
    <t>931314</t>
  </si>
  <si>
    <t>TĚSNĚNÍ DILATAČ SPAR ASF ZÁLIVKOU PRŮŘ DO 400MM2</t>
  </si>
  <si>
    <t>u římsy 12,92+12,83=25,750 [A]
u obrubníků 4*2,0=8,000 [B]
ukončení NK  2*9,1=18,200 [C]
Celkem: A+B+C=51,950 [D]</t>
  </si>
  <si>
    <t>položka zahrnuje dodávku a osazení předepsaného materiálu, očištění ploch spáry před úpravou, očištění okolí spáry po úpravě
nezahrnuje těsnící profil</t>
  </si>
  <si>
    <t>PŘÍKOPOVÉ ŽLABY Z BETON TVÁRNIC ŠÍŘ DO 600MM DO BETONU TL 100MM</t>
  </si>
  <si>
    <t>12,0*1,2=14,400 [A]</t>
  </si>
  <si>
    <t>938543</t>
  </si>
  <si>
    <t>OČIŠTĚNÍ BETON KONSTR OTRYSKÁNÍM TLAK VODOU DO 1000 BARŮ
Vč.mechanického očištění degrad.betonu</t>
  </si>
  <si>
    <t>horní povrch NK
10,1*5,0=50,500 [A]
NK boky a podhled
(10,1+2*0,3)*4,0=42,800 [B]
spodní stavba líc
2,6*10,1*2+4*2,9*4,5/2=78,620 [C]
spodní stavba rub
1,7*9,1*2+0,5*3,3*4+0,9*1,0*4=41,140 [D]
Celkem: A+B+C+D=213,060 [E]</t>
  </si>
  <si>
    <t>938652</t>
  </si>
  <si>
    <t>OČIŠTĚNÍ OCEL KONSTR OTRYSKÁNÍM NA SUCHO KŘEMIČ PÍSKEM
odhalená výztuž</t>
  </si>
  <si>
    <t>viz reprofilace tl.20 a 50mm a dobetonávka (předpoklad 30%) 
0,3*62,884*2=37,730 [A]</t>
  </si>
  <si>
    <t>BOURÁNÍ KONSTRUKCÍ ZE ŽELEZOBETONU S ODVOZEM DO 20KM
Vč.odvozu na skládku a uložení na skládku</t>
  </si>
  <si>
    <t>římsy odhad
0,25*(0,9*12,9+0,85*12,8)*1,2=6,747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</si>
  <si>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</si>
  <si>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967188</t>
  </si>
  <si>
    <t>VYBOURÁNÍ ČÁSTÍ KONSTRUKCÍ KOVOVÝCH S ODVOZEM DO 20KM</t>
  </si>
  <si>
    <t>odhad
vybourání části nefunkční výztuže
předpoklad 30m výztuže na každou opěru (předpoklad prům. hmotn. 1,5kg/bm)
2*30*0,0015=0,090 [A]
předpoklad 30m výztuže na nosnou konstrukci (předpoklad prům. hmotn. 1,5kg/bm)
30*0,0015=0,045 [B]
Celkem: A+B=0,135 [C]</t>
  </si>
  <si>
    <t>- zahrnují veškerou manipulaci s vybouranou sutí a hmotami včetně uložení na skládku a poplatku za skládku,
- zahrnují veškeré další práce plynoucí z technologického předpisu a z platných předpisů (zvláště vyhlášky č.324/1990 Sb.).</t>
  </si>
  <si>
    <t>97811</t>
  </si>
  <si>
    <t>OTLUČENÍ OMÍTKY
vč.odvozu na skládku, uložení a poplatku za skládku</t>
  </si>
  <si>
    <t>odstranění vrstvy torkretu ze spodní stavby a z nosné konstrukce
viz otryskání pohled. ploch   42,80+78,62=121,420 [A]</t>
  </si>
  <si>
    <t>97817</t>
  </si>
  <si>
    <t>ODSTRANĚNÍ MOSTNÍ IZOLACE
Vč.odvozu na skládku a poplatku za uložení</t>
  </si>
  <si>
    <t>(8,5+2*0,25)*(5,0+2*2,0)=81,000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</si>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</sst>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SUM(C11:C18)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SUM(E11:E18)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23</v>
      </c>
      <c r="B11" s="6" t="s">
        <v>22</v>
      </c>
      <c r="C11" s="10">
        <f>'000'!I44</f>
        <v>0</v>
      </c>
      <c r="D11" s="10">
        <f>'000'!P44</f>
        <v>0</v>
      </c>
      <c r="E11" s="10">
        <f aca="true" t="shared" si="0" ref="E11:E18">C11+D11</f>
        <v>0</v>
      </c>
    </row>
    <row r="12" spans="1:5" ht="12.75" customHeight="1">
      <c r="A12" s="6" t="s">
        <v>82</v>
      </c>
      <c r="B12" s="6" t="s">
        <v>83</v>
      </c>
      <c r="C12" s="10">
        <f>SO101!I326</f>
        <v>0</v>
      </c>
      <c r="D12" s="10">
        <f>SO101!P326</f>
        <v>0</v>
      </c>
      <c r="E12" s="10">
        <f t="shared" si="0"/>
        <v>0</v>
      </c>
    </row>
    <row r="13" spans="1:5" ht="12.75" customHeight="1">
      <c r="A13" s="6" t="s">
        <v>433</v>
      </c>
      <c r="B13" s="6" t="s">
        <v>434</v>
      </c>
      <c r="C13" s="10">
        <f>SO102!I317</f>
        <v>0</v>
      </c>
      <c r="D13" s="10">
        <f>SO102!P317</f>
        <v>0</v>
      </c>
      <c r="E13" s="10">
        <f t="shared" si="0"/>
        <v>0</v>
      </c>
    </row>
    <row r="14" spans="1:5" ht="12.75" customHeight="1">
      <c r="A14" s="6" t="s">
        <v>589</v>
      </c>
      <c r="B14" s="6" t="s">
        <v>590</v>
      </c>
      <c r="C14" s="10">
        <f>SO103!I203</f>
        <v>0</v>
      </c>
      <c r="D14" s="10">
        <f>SO103!P203</f>
        <v>0</v>
      </c>
      <c r="E14" s="10">
        <f t="shared" si="0"/>
        <v>0</v>
      </c>
    </row>
    <row r="15" spans="1:5" ht="12.75" customHeight="1">
      <c r="A15" s="6" t="s">
        <v>650</v>
      </c>
      <c r="B15" s="6" t="s">
        <v>651</v>
      </c>
      <c r="C15" s="10">
        <f>SO104!I254</f>
        <v>0</v>
      </c>
      <c r="D15" s="10">
        <f>SO104!P254</f>
        <v>0</v>
      </c>
      <c r="E15" s="10">
        <f t="shared" si="0"/>
        <v>0</v>
      </c>
    </row>
    <row r="16" spans="1:5" ht="12.75" customHeight="1">
      <c r="A16" s="6" t="s">
        <v>741</v>
      </c>
      <c r="B16" s="6" t="s">
        <v>742</v>
      </c>
      <c r="C16" s="10">
        <f>SO107!I47</f>
        <v>0</v>
      </c>
      <c r="D16" s="10">
        <f>SO107!P47</f>
        <v>0</v>
      </c>
      <c r="E16" s="10">
        <f t="shared" si="0"/>
        <v>0</v>
      </c>
    </row>
    <row r="17" spans="1:5" ht="12.75" customHeight="1">
      <c r="A17" s="6" t="s">
        <v>771</v>
      </c>
      <c r="B17" s="6" t="s">
        <v>772</v>
      </c>
      <c r="C17" s="10">
        <f>SO110!I74</f>
        <v>0</v>
      </c>
      <c r="D17" s="10">
        <f>SO110!P74</f>
        <v>0</v>
      </c>
      <c r="E17" s="10">
        <f t="shared" si="0"/>
        <v>0</v>
      </c>
    </row>
    <row r="18" spans="1:5" ht="12.75" customHeight="1">
      <c r="A18" s="6" t="s">
        <v>835</v>
      </c>
      <c r="B18" s="6" t="s">
        <v>834</v>
      </c>
      <c r="C18" s="10">
        <f>'201'!I226</f>
        <v>0</v>
      </c>
      <c r="D18" s="10">
        <f>'201'!P226</f>
        <v>0</v>
      </c>
      <c r="E18" s="10">
        <f t="shared" si="0"/>
        <v>0</v>
      </c>
    </row>
  </sheetData>
  <sheetProtection formatColumns="0"/>
  <hyperlinks>
    <hyperlink ref="A11" location="#'000'!A1" tooltip="Odkaz na stranku objektu [000]" display="000"/>
    <hyperlink ref="A12" location="#'SO101'!A1" tooltip="Odkaz na stranku objektu [SO101]" display="SO101"/>
    <hyperlink ref="A13" location="#'SO102'!A1" tooltip="Odkaz na stranku objektu [SO102]" display="SO102"/>
    <hyperlink ref="A14" location="#'SO103'!A1" tooltip="Odkaz na stranku objektu [SO103]" display="SO103"/>
    <hyperlink ref="A15" location="#'SO104'!A1" tooltip="Odkaz na stranku objektu [SO104]" display="SO104"/>
    <hyperlink ref="A16" location="#'SO107'!A1" tooltip="Odkaz na stranku objektu [SO107]" display="SO107"/>
    <hyperlink ref="A17" location="#'SO110'!A1" tooltip="Odkaz na stranku objektu [SO110]" display="SO110"/>
    <hyperlink ref="A18" location="#'201'!A1" tooltip="Odkaz na stranku objektu [201]" display="2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23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25.5">
      <c r="A12" s="6">
        <v>3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1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12.75">
      <c r="E13" s="12" t="s">
        <v>48</v>
      </c>
    </row>
    <row r="14" spans="1:16" ht="38.25">
      <c r="A14" s="6">
        <v>4</v>
      </c>
      <c r="B14" s="6" t="s">
        <v>51</v>
      </c>
      <c r="C14" s="6" t="s">
        <v>52</v>
      </c>
      <c r="D14" s="6" t="s">
        <v>48</v>
      </c>
      <c r="E14" s="6" t="s">
        <v>53</v>
      </c>
      <c r="F14" s="6" t="s">
        <v>50</v>
      </c>
      <c r="G14" s="8">
        <v>1</v>
      </c>
      <c r="H14" s="11"/>
      <c r="I14" s="10">
        <f>ROUND((H14*G14),2)</f>
        <v>0</v>
      </c>
      <c r="O14">
        <f>rekapitulace!H8</f>
        <v>21</v>
      </c>
      <c r="P14">
        <f>ROUND(O14/100*I14,2)</f>
        <v>0</v>
      </c>
    </row>
    <row r="15" ht="12.75">
      <c r="E15" s="12" t="s">
        <v>54</v>
      </c>
    </row>
    <row r="16" spans="1:16" ht="25.5">
      <c r="A16" s="6">
        <v>6</v>
      </c>
      <c r="B16" s="6" t="s">
        <v>46</v>
      </c>
      <c r="C16" s="6" t="s">
        <v>55</v>
      </c>
      <c r="D16" s="6" t="s">
        <v>48</v>
      </c>
      <c r="E16" s="6" t="s">
        <v>56</v>
      </c>
      <c r="F16" s="6" t="s">
        <v>50</v>
      </c>
      <c r="G16" s="8">
        <v>1</v>
      </c>
      <c r="H16" s="11"/>
      <c r="I16" s="10">
        <f>ROUND((H16*G16),2)</f>
        <v>0</v>
      </c>
      <c r="O16">
        <f>rekapitulace!H8</f>
        <v>21</v>
      </c>
      <c r="P16">
        <f>ROUND(O16/100*I16,2)</f>
        <v>0</v>
      </c>
    </row>
    <row r="17" ht="12.75">
      <c r="E17" s="12" t="s">
        <v>48</v>
      </c>
    </row>
    <row r="18" spans="1:16" ht="38.25">
      <c r="A18" s="6">
        <v>7</v>
      </c>
      <c r="B18" s="6" t="s">
        <v>46</v>
      </c>
      <c r="C18" s="6" t="s">
        <v>57</v>
      </c>
      <c r="D18" s="6" t="s">
        <v>48</v>
      </c>
      <c r="E18" s="6" t="s">
        <v>58</v>
      </c>
      <c r="F18" s="6" t="s">
        <v>50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2" t="s">
        <v>48</v>
      </c>
    </row>
    <row r="20" spans="1:16" ht="12.75">
      <c r="A20" s="6">
        <v>11</v>
      </c>
      <c r="B20" s="6" t="s">
        <v>46</v>
      </c>
      <c r="C20" s="6" t="s">
        <v>59</v>
      </c>
      <c r="D20" s="6" t="s">
        <v>48</v>
      </c>
      <c r="E20" s="6" t="s">
        <v>60</v>
      </c>
      <c r="F20" s="6" t="s">
        <v>50</v>
      </c>
      <c r="G20" s="8">
        <v>1</v>
      </c>
      <c r="H20" s="11"/>
      <c r="I20" s="10">
        <f>ROUND((H20*G20),2)</f>
        <v>0</v>
      </c>
      <c r="O20">
        <f>rekapitulace!H8</f>
        <v>21</v>
      </c>
      <c r="P20">
        <f>ROUND(O20/100*I20,2)</f>
        <v>0</v>
      </c>
    </row>
    <row r="21" ht="76.5">
      <c r="E21" s="12" t="s">
        <v>61</v>
      </c>
    </row>
    <row r="22" spans="1:16" ht="38.25">
      <c r="A22" s="6">
        <v>8</v>
      </c>
      <c r="B22" s="6" t="s">
        <v>46</v>
      </c>
      <c r="C22" s="6" t="s">
        <v>62</v>
      </c>
      <c r="D22" s="6" t="s">
        <v>48</v>
      </c>
      <c r="E22" s="6" t="s">
        <v>63</v>
      </c>
      <c r="F22" s="6" t="s">
        <v>50</v>
      </c>
      <c r="G22" s="8">
        <v>1</v>
      </c>
      <c r="H22" s="11"/>
      <c r="I22" s="10">
        <f>ROUND((H22*G22),2)</f>
        <v>0</v>
      </c>
      <c r="O22">
        <f>rekapitulace!H8</f>
        <v>21</v>
      </c>
      <c r="P22">
        <f>ROUND(O22/100*I22,2)</f>
        <v>0</v>
      </c>
    </row>
    <row r="23" ht="12.75">
      <c r="E23" s="12" t="s">
        <v>54</v>
      </c>
    </row>
    <row r="24" spans="1:16" ht="25.5">
      <c r="A24" s="6">
        <v>9</v>
      </c>
      <c r="B24" s="6" t="s">
        <v>46</v>
      </c>
      <c r="C24" s="6" t="s">
        <v>64</v>
      </c>
      <c r="D24" s="6" t="s">
        <v>65</v>
      </c>
      <c r="E24" s="6" t="s">
        <v>66</v>
      </c>
      <c r="F24" s="6" t="s">
        <v>67</v>
      </c>
      <c r="G24" s="8">
        <v>2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89.25">
      <c r="E25" s="12" t="s">
        <v>68</v>
      </c>
    </row>
    <row r="26" spans="1:16" ht="25.5">
      <c r="A26" s="6">
        <v>10</v>
      </c>
      <c r="B26" s="6" t="s">
        <v>46</v>
      </c>
      <c r="C26" s="6" t="s">
        <v>64</v>
      </c>
      <c r="D26" s="6" t="s">
        <v>69</v>
      </c>
      <c r="E26" s="6" t="s">
        <v>70</v>
      </c>
      <c r="F26" s="6" t="s">
        <v>67</v>
      </c>
      <c r="G26" s="8">
        <v>2</v>
      </c>
      <c r="H26" s="11"/>
      <c r="I26" s="10">
        <f>ROUND((H26*G26),2)</f>
        <v>0</v>
      </c>
      <c r="O26">
        <f>rekapitulace!H8</f>
        <v>21</v>
      </c>
      <c r="P26">
        <f>ROUND(O26/100*I26,2)</f>
        <v>0</v>
      </c>
    </row>
    <row r="27" ht="89.25">
      <c r="E27" s="12" t="s">
        <v>68</v>
      </c>
    </row>
    <row r="28" spans="1:16" ht="12.75" customHeight="1">
      <c r="A28" s="13"/>
      <c r="B28" s="13"/>
      <c r="C28" s="13" t="s">
        <v>45</v>
      </c>
      <c r="D28" s="13"/>
      <c r="E28" s="13" t="s">
        <v>44</v>
      </c>
      <c r="F28" s="13"/>
      <c r="G28" s="13"/>
      <c r="H28" s="13"/>
      <c r="I28" s="13">
        <f>SUM(I12:I27)</f>
        <v>0</v>
      </c>
      <c r="P28">
        <f>SUM(P12:P27)</f>
        <v>0</v>
      </c>
    </row>
    <row r="30" spans="1:9" ht="12.75" customHeight="1">
      <c r="A30" s="7"/>
      <c r="B30" s="7"/>
      <c r="C30" s="7" t="s">
        <v>25</v>
      </c>
      <c r="D30" s="7"/>
      <c r="E30" s="7" t="s">
        <v>71</v>
      </c>
      <c r="F30" s="7"/>
      <c r="G30" s="9"/>
      <c r="H30" s="7"/>
      <c r="I30" s="9"/>
    </row>
    <row r="31" spans="1:16" ht="76.5">
      <c r="A31" s="6">
        <v>12</v>
      </c>
      <c r="B31" s="6" t="s">
        <v>46</v>
      </c>
      <c r="C31" s="6" t="s">
        <v>72</v>
      </c>
      <c r="D31" s="6" t="s">
        <v>48</v>
      </c>
      <c r="E31" s="6" t="s">
        <v>73</v>
      </c>
      <c r="F31" s="6" t="s">
        <v>67</v>
      </c>
      <c r="G31" s="8">
        <v>30</v>
      </c>
      <c r="H31" s="11"/>
      <c r="I31" s="10">
        <f>ROUND((H31*G31),2)</f>
        <v>0</v>
      </c>
      <c r="O31">
        <f>rekapitulace!H8</f>
        <v>21</v>
      </c>
      <c r="P31">
        <f>ROUND(O31/100*I31,2)</f>
        <v>0</v>
      </c>
    </row>
    <row r="32" ht="102">
      <c r="E32" s="12" t="s">
        <v>74</v>
      </c>
    </row>
    <row r="33" spans="1:16" ht="12.75" customHeight="1">
      <c r="A33" s="13"/>
      <c r="B33" s="13"/>
      <c r="C33" s="13" t="s">
        <v>25</v>
      </c>
      <c r="D33" s="13"/>
      <c r="E33" s="13" t="s">
        <v>71</v>
      </c>
      <c r="F33" s="13"/>
      <c r="G33" s="13"/>
      <c r="H33" s="13"/>
      <c r="I33" s="13">
        <f>SUM(I31:I32)</f>
        <v>0</v>
      </c>
      <c r="P33">
        <f>SUM(P31:P32)</f>
        <v>0</v>
      </c>
    </row>
    <row r="35" spans="1:16" ht="12.75" customHeight="1">
      <c r="A35" s="13"/>
      <c r="B35" s="13"/>
      <c r="C35" s="13"/>
      <c r="D35" s="13"/>
      <c r="E35" s="13" t="s">
        <v>75</v>
      </c>
      <c r="F35" s="13"/>
      <c r="G35" s="13"/>
      <c r="H35" s="13"/>
      <c r="I35" s="13">
        <f>+I28+I33</f>
        <v>0</v>
      </c>
      <c r="P35">
        <f>+P28+P33</f>
        <v>0</v>
      </c>
    </row>
    <row r="37" spans="1:9" ht="12.75" customHeight="1">
      <c r="A37" s="7" t="s">
        <v>76</v>
      </c>
      <c r="B37" s="7"/>
      <c r="C37" s="7"/>
      <c r="D37" s="7"/>
      <c r="E37" s="7"/>
      <c r="F37" s="7"/>
      <c r="G37" s="7"/>
      <c r="H37" s="7"/>
      <c r="I37" s="7"/>
    </row>
    <row r="38" spans="1:9" ht="12.75" customHeight="1">
      <c r="A38" s="7"/>
      <c r="B38" s="7"/>
      <c r="C38" s="7"/>
      <c r="D38" s="7"/>
      <c r="E38" s="7" t="s">
        <v>77</v>
      </c>
      <c r="F38" s="7"/>
      <c r="G38" s="7"/>
      <c r="H38" s="7"/>
      <c r="I38" s="7"/>
    </row>
    <row r="39" spans="1:16" ht="12.75" customHeight="1">
      <c r="A39" s="13"/>
      <c r="B39" s="13"/>
      <c r="C39" s="13"/>
      <c r="D39" s="13"/>
      <c r="E39" s="13" t="s">
        <v>78</v>
      </c>
      <c r="F39" s="13"/>
      <c r="G39" s="13"/>
      <c r="H39" s="13"/>
      <c r="I39" s="13">
        <v>0</v>
      </c>
      <c r="P39">
        <v>0</v>
      </c>
    </row>
    <row r="40" spans="1:9" ht="12.75" customHeight="1">
      <c r="A40" s="13"/>
      <c r="B40" s="13"/>
      <c r="C40" s="13"/>
      <c r="D40" s="13"/>
      <c r="E40" s="13" t="s">
        <v>79</v>
      </c>
      <c r="F40" s="13"/>
      <c r="G40" s="13"/>
      <c r="H40" s="13"/>
      <c r="I40" s="13"/>
    </row>
    <row r="41" spans="1:16" ht="12.75" customHeight="1">
      <c r="A41" s="13"/>
      <c r="B41" s="13"/>
      <c r="C41" s="13"/>
      <c r="D41" s="13"/>
      <c r="E41" s="13" t="s">
        <v>80</v>
      </c>
      <c r="F41" s="13"/>
      <c r="G41" s="13"/>
      <c r="H41" s="13"/>
      <c r="I41" s="13">
        <v>0</v>
      </c>
      <c r="P41">
        <v>0</v>
      </c>
    </row>
    <row r="42" spans="1:16" ht="12.75" customHeight="1">
      <c r="A42" s="13"/>
      <c r="B42" s="13"/>
      <c r="C42" s="13"/>
      <c r="D42" s="13"/>
      <c r="E42" s="13" t="s">
        <v>81</v>
      </c>
      <c r="F42" s="13"/>
      <c r="G42" s="13"/>
      <c r="H42" s="13"/>
      <c r="I42" s="13">
        <f>I39+I41</f>
        <v>0</v>
      </c>
      <c r="P42">
        <f>P39+P41</f>
        <v>0</v>
      </c>
    </row>
    <row r="44" spans="1:16" ht="12.75" customHeight="1">
      <c r="A44" s="13"/>
      <c r="B44" s="13"/>
      <c r="C44" s="13"/>
      <c r="D44" s="13"/>
      <c r="E44" s="13" t="s">
        <v>81</v>
      </c>
      <c r="F44" s="13"/>
      <c r="G44" s="13"/>
      <c r="H44" s="13"/>
      <c r="I44" s="13">
        <f>I35+I42</f>
        <v>0</v>
      </c>
      <c r="P44">
        <f>P35+P42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82</v>
      </c>
      <c r="D5" s="5"/>
      <c r="E5" s="5" t="s">
        <v>83</v>
      </c>
    </row>
    <row r="6" spans="1:5" ht="12.75" customHeight="1">
      <c r="A6" t="s">
        <v>18</v>
      </c>
      <c r="C6" s="5" t="s">
        <v>82</v>
      </c>
      <c r="D6" s="5"/>
      <c r="E6" s="5" t="s">
        <v>83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84</v>
      </c>
      <c r="D12" s="6" t="s">
        <v>48</v>
      </c>
      <c r="E12" s="6" t="s">
        <v>85</v>
      </c>
      <c r="F12" s="6" t="s">
        <v>86</v>
      </c>
      <c r="G12" s="8">
        <v>12256.846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51">
      <c r="E13" s="12" t="s">
        <v>87</v>
      </c>
    </row>
    <row r="14" ht="25.5">
      <c r="E14" s="12" t="s">
        <v>88</v>
      </c>
    </row>
    <row r="15" spans="1:16" ht="25.5">
      <c r="A15" s="6">
        <v>2</v>
      </c>
      <c r="B15" s="6" t="s">
        <v>46</v>
      </c>
      <c r="C15" s="6" t="s">
        <v>89</v>
      </c>
      <c r="D15" s="6" t="s">
        <v>48</v>
      </c>
      <c r="E15" s="6" t="s">
        <v>90</v>
      </c>
      <c r="F15" s="6" t="s">
        <v>86</v>
      </c>
      <c r="G15" s="8">
        <v>101.604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63.75">
      <c r="E16" s="12" t="s">
        <v>91</v>
      </c>
    </row>
    <row r="17" ht="25.5">
      <c r="E17" s="12" t="s">
        <v>88</v>
      </c>
    </row>
    <row r="18" spans="1:16" ht="25.5">
      <c r="A18" s="6">
        <v>3</v>
      </c>
      <c r="B18" s="6" t="s">
        <v>46</v>
      </c>
      <c r="C18" s="6" t="s">
        <v>92</v>
      </c>
      <c r="D18" s="6" t="s">
        <v>48</v>
      </c>
      <c r="E18" s="6" t="s">
        <v>93</v>
      </c>
      <c r="F18" s="6" t="s">
        <v>94</v>
      </c>
      <c r="G18" s="8">
        <v>1105.613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51">
      <c r="E19" s="12" t="s">
        <v>95</v>
      </c>
    </row>
    <row r="20" ht="25.5">
      <c r="E20" s="12" t="s">
        <v>96</v>
      </c>
    </row>
    <row r="21" spans="1:16" ht="12.75" customHeight="1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SUM(P12:P20)</f>
        <v>0</v>
      </c>
    </row>
    <row r="23" spans="1:9" ht="12.75" customHeight="1">
      <c r="A23" s="7"/>
      <c r="B23" s="7"/>
      <c r="C23" s="7" t="s">
        <v>25</v>
      </c>
      <c r="D23" s="7"/>
      <c r="E23" s="7" t="s">
        <v>71</v>
      </c>
      <c r="F23" s="7"/>
      <c r="G23" s="9"/>
      <c r="H23" s="7"/>
      <c r="I23" s="9"/>
    </row>
    <row r="24" spans="1:16" ht="25.5">
      <c r="A24" s="6">
        <v>4</v>
      </c>
      <c r="B24" s="6" t="s">
        <v>46</v>
      </c>
      <c r="C24" s="6" t="s">
        <v>97</v>
      </c>
      <c r="D24" s="6" t="s">
        <v>48</v>
      </c>
      <c r="E24" s="6" t="s">
        <v>98</v>
      </c>
      <c r="F24" s="6" t="s">
        <v>99</v>
      </c>
      <c r="G24" s="8">
        <v>383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38.25">
      <c r="E25" s="12" t="s">
        <v>100</v>
      </c>
    </row>
    <row r="26" ht="38.25">
      <c r="E26" s="12" t="s">
        <v>101</v>
      </c>
    </row>
    <row r="27" spans="1:16" ht="38.25">
      <c r="A27" s="6">
        <v>5</v>
      </c>
      <c r="B27" s="6" t="s">
        <v>46</v>
      </c>
      <c r="C27" s="6" t="s">
        <v>102</v>
      </c>
      <c r="D27" s="6" t="s">
        <v>48</v>
      </c>
      <c r="E27" s="6" t="s">
        <v>103</v>
      </c>
      <c r="F27" s="6" t="s">
        <v>67</v>
      </c>
      <c r="G27" s="8">
        <v>44</v>
      </c>
      <c r="H27" s="11"/>
      <c r="I27" s="10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2" t="s">
        <v>104</v>
      </c>
    </row>
    <row r="29" ht="165.75">
      <c r="E29" s="12" t="s">
        <v>105</v>
      </c>
    </row>
    <row r="30" spans="1:16" ht="38.25">
      <c r="A30" s="6">
        <v>6</v>
      </c>
      <c r="B30" s="6" t="s">
        <v>46</v>
      </c>
      <c r="C30" s="6" t="s">
        <v>106</v>
      </c>
      <c r="D30" s="6" t="s">
        <v>48</v>
      </c>
      <c r="E30" s="6" t="s">
        <v>107</v>
      </c>
      <c r="F30" s="6" t="s">
        <v>67</v>
      </c>
      <c r="G30" s="8">
        <v>2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2" t="s">
        <v>108</v>
      </c>
    </row>
    <row r="32" ht="165.75">
      <c r="E32" s="12" t="s">
        <v>105</v>
      </c>
    </row>
    <row r="33" spans="1:16" ht="25.5">
      <c r="A33" s="6">
        <v>7</v>
      </c>
      <c r="B33" s="6" t="s">
        <v>46</v>
      </c>
      <c r="C33" s="6" t="s">
        <v>109</v>
      </c>
      <c r="D33" s="6" t="s">
        <v>48</v>
      </c>
      <c r="E33" s="6" t="s">
        <v>110</v>
      </c>
      <c r="F33" s="6" t="s">
        <v>67</v>
      </c>
      <c r="G33" s="8">
        <v>1</v>
      </c>
      <c r="H33" s="11"/>
      <c r="I33" s="10">
        <f>ROUND((H33*G33),2)</f>
        <v>0</v>
      </c>
      <c r="O33">
        <f>rekapitulace!H8</f>
        <v>21</v>
      </c>
      <c r="P33">
        <f>ROUND(O33/100*I33,2)</f>
        <v>0</v>
      </c>
    </row>
    <row r="34" ht="12.75">
      <c r="E34" s="12" t="s">
        <v>111</v>
      </c>
    </row>
    <row r="35" ht="63.75">
      <c r="E35" s="12" t="s">
        <v>112</v>
      </c>
    </row>
    <row r="36" spans="1:16" ht="25.5">
      <c r="A36" s="6">
        <v>8</v>
      </c>
      <c r="B36" s="6" t="s">
        <v>46</v>
      </c>
      <c r="C36" s="6" t="s">
        <v>113</v>
      </c>
      <c r="D36" s="6" t="s">
        <v>48</v>
      </c>
      <c r="E36" s="6" t="s">
        <v>114</v>
      </c>
      <c r="F36" s="6" t="s">
        <v>99</v>
      </c>
      <c r="G36" s="8">
        <v>88</v>
      </c>
      <c r="H36" s="11"/>
      <c r="I36" s="10">
        <f>ROUND((H36*G36),2)</f>
        <v>0</v>
      </c>
      <c r="O36">
        <f>rekapitulace!H8</f>
        <v>21</v>
      </c>
      <c r="P36">
        <f>ROUND(O36/100*I36,2)</f>
        <v>0</v>
      </c>
    </row>
    <row r="37" ht="12.75">
      <c r="E37" s="12" t="s">
        <v>115</v>
      </c>
    </row>
    <row r="38" ht="63.75">
      <c r="E38" s="12" t="s">
        <v>116</v>
      </c>
    </row>
    <row r="39" spans="1:16" ht="38.25">
      <c r="A39" s="6">
        <v>9</v>
      </c>
      <c r="B39" s="6" t="s">
        <v>46</v>
      </c>
      <c r="C39" s="6" t="s">
        <v>117</v>
      </c>
      <c r="D39" s="6" t="s">
        <v>48</v>
      </c>
      <c r="E39" s="6" t="s">
        <v>118</v>
      </c>
      <c r="F39" s="6" t="s">
        <v>94</v>
      </c>
      <c r="G39" s="8">
        <v>0.94</v>
      </c>
      <c r="H39" s="11"/>
      <c r="I39" s="10">
        <f>ROUND((H39*G39),2)</f>
        <v>0</v>
      </c>
      <c r="O39">
        <f>rekapitulace!H8</f>
        <v>21</v>
      </c>
      <c r="P39">
        <f>ROUND(O39/100*I39,2)</f>
        <v>0</v>
      </c>
    </row>
    <row r="40" ht="38.25">
      <c r="E40" s="12" t="s">
        <v>119</v>
      </c>
    </row>
    <row r="41" ht="63.75">
      <c r="E41" s="12" t="s">
        <v>120</v>
      </c>
    </row>
    <row r="42" spans="1:16" ht="25.5">
      <c r="A42" s="6">
        <v>10</v>
      </c>
      <c r="B42" s="6" t="s">
        <v>46</v>
      </c>
      <c r="C42" s="6" t="s">
        <v>121</v>
      </c>
      <c r="D42" s="6" t="s">
        <v>48</v>
      </c>
      <c r="E42" s="6" t="s">
        <v>122</v>
      </c>
      <c r="F42" s="6" t="s">
        <v>123</v>
      </c>
      <c r="G42" s="8">
        <v>31</v>
      </c>
      <c r="H42" s="11"/>
      <c r="I42" s="10">
        <f>ROUND((H42*G42),2)</f>
        <v>0</v>
      </c>
      <c r="O42">
        <f>rekapitulace!H8</f>
        <v>21</v>
      </c>
      <c r="P42">
        <f>ROUND(O42/100*I42,2)</f>
        <v>0</v>
      </c>
    </row>
    <row r="43" ht="12.75">
      <c r="E43" s="12" t="s">
        <v>124</v>
      </c>
    </row>
    <row r="44" ht="63.75">
      <c r="E44" s="12" t="s">
        <v>120</v>
      </c>
    </row>
    <row r="45" spans="1:16" ht="38.25">
      <c r="A45" s="6">
        <v>11</v>
      </c>
      <c r="B45" s="6" t="s">
        <v>46</v>
      </c>
      <c r="C45" s="6" t="s">
        <v>125</v>
      </c>
      <c r="D45" s="6" t="s">
        <v>48</v>
      </c>
      <c r="E45" s="6" t="s">
        <v>126</v>
      </c>
      <c r="F45" s="6" t="s">
        <v>94</v>
      </c>
      <c r="G45" s="8">
        <v>1252.58</v>
      </c>
      <c r="H45" s="11"/>
      <c r="I45" s="10">
        <f>ROUND((H45*G45),2)</f>
        <v>0</v>
      </c>
      <c r="O45">
        <f>rekapitulace!H8</f>
        <v>21</v>
      </c>
      <c r="P45">
        <f>ROUND(O45/100*I45,2)</f>
        <v>0</v>
      </c>
    </row>
    <row r="46" ht="76.5">
      <c r="E46" s="12" t="s">
        <v>127</v>
      </c>
    </row>
    <row r="47" ht="63.75">
      <c r="E47" s="12" t="s">
        <v>120</v>
      </c>
    </row>
    <row r="48" spans="1:16" ht="25.5">
      <c r="A48" s="6">
        <v>12</v>
      </c>
      <c r="B48" s="6" t="s">
        <v>46</v>
      </c>
      <c r="C48" s="6" t="s">
        <v>128</v>
      </c>
      <c r="D48" s="6" t="s">
        <v>48</v>
      </c>
      <c r="E48" s="6" t="s">
        <v>129</v>
      </c>
      <c r="F48" s="6" t="s">
        <v>94</v>
      </c>
      <c r="G48" s="8">
        <v>61.6</v>
      </c>
      <c r="H48" s="11"/>
      <c r="I48" s="10">
        <f>ROUND((H48*G48),2)</f>
        <v>0</v>
      </c>
      <c r="O48">
        <f>rekapitulace!H8</f>
        <v>21</v>
      </c>
      <c r="P48">
        <f>ROUND(O48/100*I48,2)</f>
        <v>0</v>
      </c>
    </row>
    <row r="49" ht="12.75">
      <c r="E49" s="12" t="s">
        <v>130</v>
      </c>
    </row>
    <row r="50" ht="25.5">
      <c r="E50" s="12" t="s">
        <v>131</v>
      </c>
    </row>
    <row r="51" spans="1:16" ht="25.5">
      <c r="A51" s="6">
        <v>13</v>
      </c>
      <c r="B51" s="6" t="s">
        <v>46</v>
      </c>
      <c r="C51" s="6" t="s">
        <v>132</v>
      </c>
      <c r="D51" s="6" t="s">
        <v>48</v>
      </c>
      <c r="E51" s="6" t="s">
        <v>133</v>
      </c>
      <c r="F51" s="6" t="s">
        <v>94</v>
      </c>
      <c r="G51" s="8">
        <v>51.755</v>
      </c>
      <c r="H51" s="11"/>
      <c r="I51" s="10">
        <f>ROUND((H51*G51),2)</f>
        <v>0</v>
      </c>
      <c r="O51">
        <f>rekapitulace!H8</f>
        <v>21</v>
      </c>
      <c r="P51">
        <f>ROUND(O51/100*I51,2)</f>
        <v>0</v>
      </c>
    </row>
    <row r="52" ht="12.75">
      <c r="E52" s="12" t="s">
        <v>134</v>
      </c>
    </row>
    <row r="53" ht="331.5">
      <c r="E53" s="12" t="s">
        <v>135</v>
      </c>
    </row>
    <row r="54" spans="1:16" ht="12.75">
      <c r="A54" s="6">
        <v>14</v>
      </c>
      <c r="B54" s="6" t="s">
        <v>46</v>
      </c>
      <c r="C54" s="6" t="s">
        <v>136</v>
      </c>
      <c r="D54" s="6" t="s">
        <v>48</v>
      </c>
      <c r="E54" s="6" t="s">
        <v>137</v>
      </c>
      <c r="F54" s="6" t="s">
        <v>94</v>
      </c>
      <c r="G54" s="8">
        <v>119.581</v>
      </c>
      <c r="H54" s="11"/>
      <c r="I54" s="10">
        <f>ROUND((H54*G54),2)</f>
        <v>0</v>
      </c>
      <c r="O54">
        <f>rekapitulace!H8</f>
        <v>21</v>
      </c>
      <c r="P54">
        <f>ROUND(O54/100*I54,2)</f>
        <v>0</v>
      </c>
    </row>
    <row r="55" ht="63.75">
      <c r="E55" s="12" t="s">
        <v>138</v>
      </c>
    </row>
    <row r="56" ht="331.5">
      <c r="E56" s="12" t="s">
        <v>135</v>
      </c>
    </row>
    <row r="57" spans="1:16" ht="25.5">
      <c r="A57" s="6">
        <v>15</v>
      </c>
      <c r="B57" s="6" t="s">
        <v>46</v>
      </c>
      <c r="C57" s="6" t="s">
        <v>139</v>
      </c>
      <c r="D57" s="6" t="s">
        <v>48</v>
      </c>
      <c r="E57" s="6" t="s">
        <v>140</v>
      </c>
      <c r="F57" s="6" t="s">
        <v>94</v>
      </c>
      <c r="G57" s="8">
        <v>4151.6</v>
      </c>
      <c r="H57" s="11"/>
      <c r="I57" s="10">
        <f>ROUND((H57*G57),2)</f>
        <v>0</v>
      </c>
      <c r="O57">
        <f>rekapitulace!H8</f>
        <v>21</v>
      </c>
      <c r="P57">
        <f>ROUND(O57/100*I57,2)</f>
        <v>0</v>
      </c>
    </row>
    <row r="58" ht="12.75">
      <c r="E58" s="12" t="s">
        <v>141</v>
      </c>
    </row>
    <row r="59" ht="331.5">
      <c r="E59" s="12" t="s">
        <v>142</v>
      </c>
    </row>
    <row r="60" spans="1:16" ht="12.75">
      <c r="A60" s="6">
        <v>16</v>
      </c>
      <c r="B60" s="6" t="s">
        <v>46</v>
      </c>
      <c r="C60" s="6" t="s">
        <v>143</v>
      </c>
      <c r="D60" s="6" t="s">
        <v>48</v>
      </c>
      <c r="E60" s="6" t="s">
        <v>144</v>
      </c>
      <c r="F60" s="6" t="s">
        <v>94</v>
      </c>
      <c r="G60" s="8">
        <v>4956.923</v>
      </c>
      <c r="H60" s="11"/>
      <c r="I60" s="10">
        <f>ROUND((H60*G60),2)</f>
        <v>0</v>
      </c>
      <c r="O60">
        <f>rekapitulace!H8</f>
        <v>21</v>
      </c>
      <c r="P60">
        <f>ROUND(O60/100*I60,2)</f>
        <v>0</v>
      </c>
    </row>
    <row r="61" ht="102">
      <c r="E61" s="12" t="s">
        <v>145</v>
      </c>
    </row>
    <row r="62" ht="331.5">
      <c r="E62" s="12" t="s">
        <v>142</v>
      </c>
    </row>
    <row r="63" spans="1:16" ht="12.75">
      <c r="A63" s="6">
        <v>17</v>
      </c>
      <c r="B63" s="6" t="s">
        <v>46</v>
      </c>
      <c r="C63" s="6" t="s">
        <v>146</v>
      </c>
      <c r="D63" s="6" t="s">
        <v>48</v>
      </c>
      <c r="E63" s="6" t="s">
        <v>147</v>
      </c>
      <c r="F63" s="6" t="s">
        <v>94</v>
      </c>
      <c r="G63" s="8">
        <v>499.1</v>
      </c>
      <c r="H63" s="11"/>
      <c r="I63" s="10">
        <f>ROUND((H63*G63),2)</f>
        <v>0</v>
      </c>
      <c r="O63">
        <f>rekapitulace!H8</f>
        <v>21</v>
      </c>
      <c r="P63">
        <f>ROUND(O63/100*I63,2)</f>
        <v>0</v>
      </c>
    </row>
    <row r="64" ht="12.75">
      <c r="E64" s="12" t="s">
        <v>148</v>
      </c>
    </row>
    <row r="65" ht="331.5">
      <c r="E65" s="12" t="s">
        <v>142</v>
      </c>
    </row>
    <row r="66" spans="1:16" ht="25.5">
      <c r="A66" s="6">
        <v>18</v>
      </c>
      <c r="B66" s="6" t="s">
        <v>46</v>
      </c>
      <c r="C66" s="6" t="s">
        <v>149</v>
      </c>
      <c r="D66" s="6" t="s">
        <v>48</v>
      </c>
      <c r="E66" s="6" t="s">
        <v>150</v>
      </c>
      <c r="F66" s="6" t="s">
        <v>94</v>
      </c>
      <c r="G66" s="8">
        <v>113.355</v>
      </c>
      <c r="H66" s="11"/>
      <c r="I66" s="10">
        <f>ROUND((H66*G66),2)</f>
        <v>0</v>
      </c>
      <c r="O66">
        <f>rekapitulace!H8</f>
        <v>21</v>
      </c>
      <c r="P66">
        <f>ROUND(O66/100*I66,2)</f>
        <v>0</v>
      </c>
    </row>
    <row r="67" ht="51">
      <c r="E67" s="12" t="s">
        <v>151</v>
      </c>
    </row>
    <row r="68" ht="306">
      <c r="E68" s="12" t="s">
        <v>152</v>
      </c>
    </row>
    <row r="69" spans="1:16" ht="25.5">
      <c r="A69" s="6">
        <v>19</v>
      </c>
      <c r="B69" s="6" t="s">
        <v>46</v>
      </c>
      <c r="C69" s="6" t="s">
        <v>153</v>
      </c>
      <c r="D69" s="6" t="s">
        <v>48</v>
      </c>
      <c r="E69" s="6" t="s">
        <v>154</v>
      </c>
      <c r="F69" s="6" t="s">
        <v>94</v>
      </c>
      <c r="G69" s="8">
        <v>1105.613</v>
      </c>
      <c r="H69" s="11"/>
      <c r="I69" s="10">
        <f>ROUND((H69*G69),2)</f>
        <v>0</v>
      </c>
      <c r="O69">
        <f>rekapitulace!H8</f>
        <v>21</v>
      </c>
      <c r="P69">
        <f>ROUND(O69/100*I69,2)</f>
        <v>0</v>
      </c>
    </row>
    <row r="70" ht="12.75">
      <c r="E70" s="12" t="s">
        <v>155</v>
      </c>
    </row>
    <row r="71" ht="306">
      <c r="E71" s="12" t="s">
        <v>152</v>
      </c>
    </row>
    <row r="72" spans="1:16" ht="25.5">
      <c r="A72" s="6">
        <v>20</v>
      </c>
      <c r="B72" s="6" t="s">
        <v>46</v>
      </c>
      <c r="C72" s="6" t="s">
        <v>156</v>
      </c>
      <c r="D72" s="6" t="s">
        <v>48</v>
      </c>
      <c r="E72" s="6" t="s">
        <v>157</v>
      </c>
      <c r="F72" s="6" t="s">
        <v>94</v>
      </c>
      <c r="G72" s="8">
        <v>4151.6</v>
      </c>
      <c r="H72" s="11"/>
      <c r="I72" s="10">
        <f>ROUND((H72*G72),2)</f>
        <v>0</v>
      </c>
      <c r="O72">
        <f>rekapitulace!H8</f>
        <v>21</v>
      </c>
      <c r="P72">
        <f>ROUND(O72/100*I72,2)</f>
        <v>0</v>
      </c>
    </row>
    <row r="73" ht="12.75">
      <c r="E73" s="12" t="s">
        <v>141</v>
      </c>
    </row>
    <row r="74" ht="306">
      <c r="E74" s="12" t="s">
        <v>158</v>
      </c>
    </row>
    <row r="75" spans="1:16" ht="25.5">
      <c r="A75" s="6">
        <v>21</v>
      </c>
      <c r="B75" s="6" t="s">
        <v>46</v>
      </c>
      <c r="C75" s="6" t="s">
        <v>159</v>
      </c>
      <c r="D75" s="6" t="s">
        <v>48</v>
      </c>
      <c r="E75" s="6" t="s">
        <v>160</v>
      </c>
      <c r="F75" s="6" t="s">
        <v>123</v>
      </c>
      <c r="G75" s="8">
        <v>2470</v>
      </c>
      <c r="H75" s="11"/>
      <c r="I75" s="10">
        <f>ROUND((H75*G75),2)</f>
        <v>0</v>
      </c>
      <c r="O75">
        <f>rekapitulace!H8</f>
        <v>21</v>
      </c>
      <c r="P75">
        <f>ROUND(O75/100*I75,2)</f>
        <v>0</v>
      </c>
    </row>
    <row r="76" ht="12.75">
      <c r="E76" s="12" t="s">
        <v>161</v>
      </c>
    </row>
    <row r="77" ht="25.5">
      <c r="E77" s="12" t="s">
        <v>162</v>
      </c>
    </row>
    <row r="78" spans="1:16" ht="25.5">
      <c r="A78" s="6">
        <v>22</v>
      </c>
      <c r="B78" s="6" t="s">
        <v>46</v>
      </c>
      <c r="C78" s="6" t="s">
        <v>163</v>
      </c>
      <c r="D78" s="6" t="s">
        <v>48</v>
      </c>
      <c r="E78" s="6" t="s">
        <v>164</v>
      </c>
      <c r="F78" s="6" t="s">
        <v>123</v>
      </c>
      <c r="G78" s="8">
        <v>10.5</v>
      </c>
      <c r="H78" s="11"/>
      <c r="I78" s="10">
        <f>ROUND((H78*G78),2)</f>
        <v>0</v>
      </c>
      <c r="O78">
        <f>rekapitulace!H8</f>
        <v>21</v>
      </c>
      <c r="P78">
        <f>ROUND(O78/100*I78,2)</f>
        <v>0</v>
      </c>
    </row>
    <row r="79" ht="12.75">
      <c r="E79" s="12" t="s">
        <v>165</v>
      </c>
    </row>
    <row r="80" ht="25.5">
      <c r="E80" s="12" t="s">
        <v>162</v>
      </c>
    </row>
    <row r="81" spans="1:16" ht="25.5">
      <c r="A81" s="6">
        <v>23</v>
      </c>
      <c r="B81" s="6" t="s">
        <v>46</v>
      </c>
      <c r="C81" s="6" t="s">
        <v>166</v>
      </c>
      <c r="D81" s="6" t="s">
        <v>48</v>
      </c>
      <c r="E81" s="6" t="s">
        <v>167</v>
      </c>
      <c r="F81" s="6" t="s">
        <v>123</v>
      </c>
      <c r="G81" s="8">
        <v>35.5</v>
      </c>
      <c r="H81" s="11"/>
      <c r="I81" s="10">
        <f>ROUND((H81*G81),2)</f>
        <v>0</v>
      </c>
      <c r="O81">
        <f>rekapitulace!H8</f>
        <v>21</v>
      </c>
      <c r="P81">
        <f>ROUND(O81/100*I81,2)</f>
        <v>0</v>
      </c>
    </row>
    <row r="82" ht="12.75">
      <c r="E82" s="12" t="s">
        <v>168</v>
      </c>
    </row>
    <row r="83" ht="25.5">
      <c r="E83" s="12" t="s">
        <v>162</v>
      </c>
    </row>
    <row r="84" spans="1:16" ht="25.5">
      <c r="A84" s="6">
        <v>24</v>
      </c>
      <c r="B84" s="6" t="s">
        <v>46</v>
      </c>
      <c r="C84" s="6" t="s">
        <v>169</v>
      </c>
      <c r="D84" s="6" t="s">
        <v>48</v>
      </c>
      <c r="E84" s="6" t="s">
        <v>170</v>
      </c>
      <c r="F84" s="6" t="s">
        <v>123</v>
      </c>
      <c r="G84" s="8">
        <v>140</v>
      </c>
      <c r="H84" s="11"/>
      <c r="I84" s="10">
        <f>ROUND((H84*G84),2)</f>
        <v>0</v>
      </c>
      <c r="O84">
        <f>rekapitulace!H8</f>
        <v>21</v>
      </c>
      <c r="P84">
        <f>ROUND(O84/100*I84,2)</f>
        <v>0</v>
      </c>
    </row>
    <row r="85" ht="12.75">
      <c r="E85" s="12" t="s">
        <v>171</v>
      </c>
    </row>
    <row r="86" ht="25.5">
      <c r="E86" s="12" t="s">
        <v>162</v>
      </c>
    </row>
    <row r="87" spans="1:16" ht="25.5">
      <c r="A87" s="6">
        <v>25</v>
      </c>
      <c r="B87" s="6" t="s">
        <v>46</v>
      </c>
      <c r="C87" s="6" t="s">
        <v>172</v>
      </c>
      <c r="D87" s="6" t="s">
        <v>48</v>
      </c>
      <c r="E87" s="6" t="s">
        <v>173</v>
      </c>
      <c r="F87" s="6" t="s">
        <v>123</v>
      </c>
      <c r="G87" s="8">
        <v>25.4</v>
      </c>
      <c r="H87" s="11"/>
      <c r="I87" s="10">
        <f>ROUND((H87*G87),2)</f>
        <v>0</v>
      </c>
      <c r="O87">
        <f>rekapitulace!H8</f>
        <v>21</v>
      </c>
      <c r="P87">
        <f>ROUND(O87/100*I87,2)</f>
        <v>0</v>
      </c>
    </row>
    <row r="88" ht="12.75">
      <c r="E88" s="12" t="s">
        <v>174</v>
      </c>
    </row>
    <row r="89" ht="25.5">
      <c r="E89" s="12" t="s">
        <v>162</v>
      </c>
    </row>
    <row r="90" spans="1:16" ht="25.5">
      <c r="A90" s="6">
        <v>26</v>
      </c>
      <c r="B90" s="6" t="s">
        <v>46</v>
      </c>
      <c r="C90" s="6" t="s">
        <v>175</v>
      </c>
      <c r="D90" s="6" t="s">
        <v>48</v>
      </c>
      <c r="E90" s="6" t="s">
        <v>176</v>
      </c>
      <c r="F90" s="6" t="s">
        <v>94</v>
      </c>
      <c r="G90" s="8">
        <v>54.9</v>
      </c>
      <c r="H90" s="11"/>
      <c r="I90" s="10">
        <f>ROUND((H90*G90),2)</f>
        <v>0</v>
      </c>
      <c r="O90">
        <f>rekapitulace!H8</f>
        <v>21</v>
      </c>
      <c r="P90">
        <f>ROUND(O90/100*I90,2)</f>
        <v>0</v>
      </c>
    </row>
    <row r="91" ht="12.75">
      <c r="E91" s="12" t="s">
        <v>177</v>
      </c>
    </row>
    <row r="92" ht="293.25">
      <c r="E92" s="12" t="s">
        <v>178</v>
      </c>
    </row>
    <row r="93" spans="1:16" ht="12.75">
      <c r="A93" s="6">
        <v>27</v>
      </c>
      <c r="B93" s="6" t="s">
        <v>46</v>
      </c>
      <c r="C93" s="6" t="s">
        <v>179</v>
      </c>
      <c r="D93" s="6" t="s">
        <v>48</v>
      </c>
      <c r="E93" s="6" t="s">
        <v>180</v>
      </c>
      <c r="F93" s="6" t="s">
        <v>94</v>
      </c>
      <c r="G93" s="8">
        <v>3271.656</v>
      </c>
      <c r="H93" s="11"/>
      <c r="I93" s="10">
        <f>ROUND((H93*G93),2)</f>
        <v>0</v>
      </c>
      <c r="O93">
        <f>rekapitulace!H8</f>
        <v>21</v>
      </c>
      <c r="P93">
        <f>ROUND(O93/100*I93,2)</f>
        <v>0</v>
      </c>
    </row>
    <row r="94" ht="89.25">
      <c r="E94" s="12" t="s">
        <v>181</v>
      </c>
    </row>
    <row r="95" ht="255">
      <c r="E95" s="12" t="s">
        <v>182</v>
      </c>
    </row>
    <row r="96" spans="1:16" ht="25.5">
      <c r="A96" s="6">
        <v>28</v>
      </c>
      <c r="B96" s="6" t="s">
        <v>46</v>
      </c>
      <c r="C96" s="6" t="s">
        <v>183</v>
      </c>
      <c r="D96" s="6" t="s">
        <v>48</v>
      </c>
      <c r="E96" s="6" t="s">
        <v>184</v>
      </c>
      <c r="F96" s="6" t="s">
        <v>94</v>
      </c>
      <c r="G96" s="8">
        <v>9724.123</v>
      </c>
      <c r="H96" s="11"/>
      <c r="I96" s="10">
        <f>ROUND((H96*G96),2)</f>
        <v>0</v>
      </c>
      <c r="O96">
        <f>rekapitulace!H8</f>
        <v>21</v>
      </c>
      <c r="P96">
        <f>ROUND(O96/100*I96,2)</f>
        <v>0</v>
      </c>
    </row>
    <row r="97" ht="63.75">
      <c r="E97" s="12" t="s">
        <v>185</v>
      </c>
    </row>
    <row r="98" ht="191.25">
      <c r="E98" s="12" t="s">
        <v>186</v>
      </c>
    </row>
    <row r="99" spans="1:16" ht="12.75">
      <c r="A99" s="6">
        <v>29</v>
      </c>
      <c r="B99" s="6" t="s">
        <v>46</v>
      </c>
      <c r="C99" s="6" t="s">
        <v>187</v>
      </c>
      <c r="D99" s="6" t="s">
        <v>48</v>
      </c>
      <c r="E99" s="6" t="s">
        <v>188</v>
      </c>
      <c r="F99" s="6" t="s">
        <v>94</v>
      </c>
      <c r="G99" s="8">
        <v>65.436</v>
      </c>
      <c r="H99" s="11"/>
      <c r="I99" s="10">
        <f>ROUND((H99*G99),2)</f>
        <v>0</v>
      </c>
      <c r="O99">
        <f>rekapitulace!H8</f>
        <v>21</v>
      </c>
      <c r="P99">
        <f>ROUND(O99/100*I99,2)</f>
        <v>0</v>
      </c>
    </row>
    <row r="100" ht="25.5">
      <c r="E100" s="12" t="s">
        <v>189</v>
      </c>
    </row>
    <row r="101" ht="255">
      <c r="E101" s="12" t="s">
        <v>190</v>
      </c>
    </row>
    <row r="102" spans="1:16" ht="12.75">
      <c r="A102" s="6">
        <v>30</v>
      </c>
      <c r="B102" s="6" t="s">
        <v>46</v>
      </c>
      <c r="C102" s="6" t="s">
        <v>191</v>
      </c>
      <c r="D102" s="6" t="s">
        <v>48</v>
      </c>
      <c r="E102" s="6" t="s">
        <v>192</v>
      </c>
      <c r="F102" s="6" t="s">
        <v>94</v>
      </c>
      <c r="G102" s="8">
        <v>931.7</v>
      </c>
      <c r="H102" s="11"/>
      <c r="I102" s="10">
        <f>ROUND((H102*G102),2)</f>
        <v>0</v>
      </c>
      <c r="O102">
        <f>rekapitulace!H8</f>
        <v>21</v>
      </c>
      <c r="P102">
        <f>ROUND(O102/100*I102,2)</f>
        <v>0</v>
      </c>
    </row>
    <row r="103" ht="12.75">
      <c r="E103" s="12" t="s">
        <v>193</v>
      </c>
    </row>
    <row r="104" ht="242.25">
      <c r="E104" s="12" t="s">
        <v>194</v>
      </c>
    </row>
    <row r="105" spans="1:16" ht="25.5">
      <c r="A105" s="6">
        <v>31</v>
      </c>
      <c r="B105" s="6" t="s">
        <v>46</v>
      </c>
      <c r="C105" s="6" t="s">
        <v>195</v>
      </c>
      <c r="D105" s="6" t="s">
        <v>48</v>
      </c>
      <c r="E105" s="6" t="s">
        <v>196</v>
      </c>
      <c r="F105" s="6" t="s">
        <v>94</v>
      </c>
      <c r="G105" s="8">
        <v>402.63</v>
      </c>
      <c r="H105" s="11"/>
      <c r="I105" s="10">
        <f>ROUND((H105*G105),2)</f>
        <v>0</v>
      </c>
      <c r="O105">
        <f>rekapitulace!H8</f>
        <v>21</v>
      </c>
      <c r="P105">
        <f>ROUND(O105/100*I105,2)</f>
        <v>0</v>
      </c>
    </row>
    <row r="106" ht="12.75">
      <c r="E106" s="12" t="s">
        <v>197</v>
      </c>
    </row>
    <row r="107" ht="242.25">
      <c r="E107" s="12" t="s">
        <v>198</v>
      </c>
    </row>
    <row r="108" spans="1:16" ht="12.75">
      <c r="A108" s="6">
        <v>32</v>
      </c>
      <c r="B108" s="6" t="s">
        <v>46</v>
      </c>
      <c r="C108" s="6" t="s">
        <v>199</v>
      </c>
      <c r="D108" s="6" t="s">
        <v>48</v>
      </c>
      <c r="E108" s="6" t="s">
        <v>200</v>
      </c>
      <c r="F108" s="6" t="s">
        <v>94</v>
      </c>
      <c r="G108" s="8">
        <v>2625</v>
      </c>
      <c r="H108" s="11"/>
      <c r="I108" s="10">
        <f>ROUND((H108*G108),2)</f>
        <v>0</v>
      </c>
      <c r="O108">
        <f>rekapitulace!H8</f>
        <v>21</v>
      </c>
      <c r="P108">
        <f>ROUND(O108/100*I108,2)</f>
        <v>0</v>
      </c>
    </row>
    <row r="109" ht="127.5">
      <c r="E109" s="12" t="s">
        <v>201</v>
      </c>
    </row>
    <row r="110" ht="267.75">
      <c r="E110" s="12" t="s">
        <v>202</v>
      </c>
    </row>
    <row r="111" spans="1:16" ht="12.75">
      <c r="A111" s="6">
        <v>33</v>
      </c>
      <c r="B111" s="6" t="s">
        <v>46</v>
      </c>
      <c r="C111" s="6" t="s">
        <v>203</v>
      </c>
      <c r="D111" s="6" t="s">
        <v>48</v>
      </c>
      <c r="E111" s="6" t="s">
        <v>204</v>
      </c>
      <c r="F111" s="6" t="s">
        <v>99</v>
      </c>
      <c r="G111" s="8">
        <v>18984.9</v>
      </c>
      <c r="H111" s="11"/>
      <c r="I111" s="10">
        <f>ROUND((H111*G111),2)</f>
        <v>0</v>
      </c>
      <c r="O111">
        <f>rekapitulace!H8</f>
        <v>21</v>
      </c>
      <c r="P111">
        <f>ROUND(O111/100*I111,2)</f>
        <v>0</v>
      </c>
    </row>
    <row r="112" ht="89.25">
      <c r="E112" s="12" t="s">
        <v>205</v>
      </c>
    </row>
    <row r="113" ht="25.5">
      <c r="E113" s="12" t="s">
        <v>206</v>
      </c>
    </row>
    <row r="114" spans="1:16" ht="12.75">
      <c r="A114" s="6">
        <v>34</v>
      </c>
      <c r="B114" s="6" t="s">
        <v>46</v>
      </c>
      <c r="C114" s="6" t="s">
        <v>207</v>
      </c>
      <c r="D114" s="6" t="s">
        <v>48</v>
      </c>
      <c r="E114" s="6" t="s">
        <v>208</v>
      </c>
      <c r="F114" s="6" t="s">
        <v>99</v>
      </c>
      <c r="G114" s="8">
        <v>6974.9</v>
      </c>
      <c r="H114" s="11"/>
      <c r="I114" s="10">
        <f>ROUND((H114*G114),2)</f>
        <v>0</v>
      </c>
      <c r="O114">
        <f>rekapitulace!H8</f>
        <v>21</v>
      </c>
      <c r="P114">
        <f>ROUND(O114/100*I114,2)</f>
        <v>0</v>
      </c>
    </row>
    <row r="115" ht="12.75">
      <c r="E115" s="12" t="s">
        <v>209</v>
      </c>
    </row>
    <row r="116" ht="38.25">
      <c r="E116" s="12" t="s">
        <v>210</v>
      </c>
    </row>
    <row r="117" spans="1:16" ht="12.75">
      <c r="A117" s="6">
        <v>35</v>
      </c>
      <c r="B117" s="6" t="s">
        <v>46</v>
      </c>
      <c r="C117" s="6" t="s">
        <v>211</v>
      </c>
      <c r="D117" s="6" t="s">
        <v>48</v>
      </c>
      <c r="E117" s="6" t="s">
        <v>212</v>
      </c>
      <c r="F117" s="6" t="s">
        <v>99</v>
      </c>
      <c r="G117" s="8">
        <v>806.2</v>
      </c>
      <c r="H117" s="11"/>
      <c r="I117" s="10">
        <f>ROUND((H117*G117),2)</f>
        <v>0</v>
      </c>
      <c r="O117">
        <f>rekapitulace!H8</f>
        <v>21</v>
      </c>
      <c r="P117">
        <f>ROUND(O117/100*I117,2)</f>
        <v>0</v>
      </c>
    </row>
    <row r="118" ht="38.25">
      <c r="E118" s="12" t="s">
        <v>213</v>
      </c>
    </row>
    <row r="119" ht="38.25">
      <c r="E119" s="12" t="s">
        <v>214</v>
      </c>
    </row>
    <row r="120" spans="1:16" ht="12.75">
      <c r="A120" s="6">
        <v>36</v>
      </c>
      <c r="B120" s="6" t="s">
        <v>46</v>
      </c>
      <c r="C120" s="6" t="s">
        <v>215</v>
      </c>
      <c r="D120" s="6" t="s">
        <v>48</v>
      </c>
      <c r="E120" s="6" t="s">
        <v>216</v>
      </c>
      <c r="F120" s="6" t="s">
        <v>99</v>
      </c>
      <c r="G120" s="8">
        <v>7781.1</v>
      </c>
      <c r="H120" s="11"/>
      <c r="I120" s="10">
        <f>ROUND((H120*G120),2)</f>
        <v>0</v>
      </c>
      <c r="O120">
        <f>rekapitulace!H8</f>
        <v>21</v>
      </c>
      <c r="P120">
        <f>ROUND(O120/100*I120,2)</f>
        <v>0</v>
      </c>
    </row>
    <row r="121" ht="12.75">
      <c r="E121" s="12" t="s">
        <v>217</v>
      </c>
    </row>
    <row r="122" ht="25.5">
      <c r="E122" s="12" t="s">
        <v>218</v>
      </c>
    </row>
    <row r="123" spans="1:16" ht="12.75" customHeight="1">
      <c r="A123" s="13"/>
      <c r="B123" s="13"/>
      <c r="C123" s="13" t="s">
        <v>25</v>
      </c>
      <c r="D123" s="13"/>
      <c r="E123" s="13" t="s">
        <v>71</v>
      </c>
      <c r="F123" s="13"/>
      <c r="G123" s="13"/>
      <c r="H123" s="13"/>
      <c r="I123" s="13">
        <f>SUM(I24:I122)</f>
        <v>0</v>
      </c>
      <c r="P123">
        <f>SUM(P24:P122)</f>
        <v>0</v>
      </c>
    </row>
    <row r="125" spans="1:9" ht="12.75" customHeight="1">
      <c r="A125" s="7"/>
      <c r="B125" s="7"/>
      <c r="C125" s="7" t="s">
        <v>36</v>
      </c>
      <c r="D125" s="7"/>
      <c r="E125" s="7" t="s">
        <v>219</v>
      </c>
      <c r="F125" s="7"/>
      <c r="G125" s="9"/>
      <c r="H125" s="7"/>
      <c r="I125" s="9"/>
    </row>
    <row r="126" spans="1:16" ht="12.75">
      <c r="A126" s="6">
        <v>37</v>
      </c>
      <c r="B126" s="6" t="s">
        <v>46</v>
      </c>
      <c r="C126" s="6" t="s">
        <v>220</v>
      </c>
      <c r="D126" s="6" t="s">
        <v>48</v>
      </c>
      <c r="E126" s="6" t="s">
        <v>221</v>
      </c>
      <c r="F126" s="6" t="s">
        <v>99</v>
      </c>
      <c r="G126" s="8">
        <v>2916.32</v>
      </c>
      <c r="H126" s="11"/>
      <c r="I126" s="10">
        <f>ROUND((H126*G126),2)</f>
        <v>0</v>
      </c>
      <c r="O126">
        <f>rekapitulace!H8</f>
        <v>21</v>
      </c>
      <c r="P126">
        <f>ROUND(O126/100*I126,2)</f>
        <v>0</v>
      </c>
    </row>
    <row r="127" ht="12.75">
      <c r="E127" s="12" t="s">
        <v>222</v>
      </c>
    </row>
    <row r="128" ht="25.5">
      <c r="E128" s="12" t="s">
        <v>223</v>
      </c>
    </row>
    <row r="129" spans="1:16" ht="25.5">
      <c r="A129" s="6">
        <v>38</v>
      </c>
      <c r="B129" s="6" t="s">
        <v>46</v>
      </c>
      <c r="C129" s="6" t="s">
        <v>224</v>
      </c>
      <c r="D129" s="6" t="s">
        <v>48</v>
      </c>
      <c r="E129" s="6" t="s">
        <v>225</v>
      </c>
      <c r="F129" s="6" t="s">
        <v>123</v>
      </c>
      <c r="G129" s="8">
        <v>955.3</v>
      </c>
      <c r="H129" s="11"/>
      <c r="I129" s="10">
        <f>ROUND((H129*G129),2)</f>
        <v>0</v>
      </c>
      <c r="O129">
        <f>rekapitulace!H8</f>
        <v>21</v>
      </c>
      <c r="P129">
        <f>ROUND(O129/100*I129,2)</f>
        <v>0</v>
      </c>
    </row>
    <row r="130" ht="12.75">
      <c r="E130" s="12" t="s">
        <v>226</v>
      </c>
    </row>
    <row r="131" ht="178.5">
      <c r="E131" s="12" t="s">
        <v>227</v>
      </c>
    </row>
    <row r="132" spans="1:16" ht="25.5">
      <c r="A132" s="6">
        <v>39</v>
      </c>
      <c r="B132" s="6" t="s">
        <v>46</v>
      </c>
      <c r="C132" s="6" t="s">
        <v>228</v>
      </c>
      <c r="D132" s="6" t="s">
        <v>48</v>
      </c>
      <c r="E132" s="6" t="s">
        <v>229</v>
      </c>
      <c r="F132" s="6" t="s">
        <v>123</v>
      </c>
      <c r="G132" s="8">
        <v>1325.6</v>
      </c>
      <c r="H132" s="11"/>
      <c r="I132" s="10">
        <f>ROUND((H132*G132),2)</f>
        <v>0</v>
      </c>
      <c r="O132">
        <f>rekapitulace!H8</f>
        <v>21</v>
      </c>
      <c r="P132">
        <f>ROUND(O132/100*I132,2)</f>
        <v>0</v>
      </c>
    </row>
    <row r="133" ht="12.75">
      <c r="E133" s="12" t="s">
        <v>230</v>
      </c>
    </row>
    <row r="134" ht="178.5">
      <c r="E134" s="12" t="s">
        <v>227</v>
      </c>
    </row>
    <row r="135" spans="1:16" ht="25.5">
      <c r="A135" s="6">
        <v>40</v>
      </c>
      <c r="B135" s="6" t="s">
        <v>46</v>
      </c>
      <c r="C135" s="6" t="s">
        <v>231</v>
      </c>
      <c r="D135" s="6" t="s">
        <v>48</v>
      </c>
      <c r="E135" s="6" t="s">
        <v>232</v>
      </c>
      <c r="F135" s="6" t="s">
        <v>94</v>
      </c>
      <c r="G135" s="8">
        <v>392.85</v>
      </c>
      <c r="H135" s="11"/>
      <c r="I135" s="10">
        <f>ROUND((H135*G135),2)</f>
        <v>0</v>
      </c>
      <c r="O135">
        <f>rekapitulace!H8</f>
        <v>21</v>
      </c>
      <c r="P135">
        <f>ROUND(O135/100*I135,2)</f>
        <v>0</v>
      </c>
    </row>
    <row r="136" ht="12.75">
      <c r="E136" s="12" t="s">
        <v>233</v>
      </c>
    </row>
    <row r="137" ht="25.5">
      <c r="E137" s="12" t="s">
        <v>234</v>
      </c>
    </row>
    <row r="138" spans="1:16" ht="25.5">
      <c r="A138" s="6">
        <v>41</v>
      </c>
      <c r="B138" s="6" t="s">
        <v>46</v>
      </c>
      <c r="C138" s="6" t="s">
        <v>235</v>
      </c>
      <c r="D138" s="6" t="s">
        <v>48</v>
      </c>
      <c r="E138" s="6" t="s">
        <v>236</v>
      </c>
      <c r="F138" s="6" t="s">
        <v>94</v>
      </c>
      <c r="G138" s="8">
        <v>1.62</v>
      </c>
      <c r="H138" s="11"/>
      <c r="I138" s="10">
        <f>ROUND((H138*G138),2)</f>
        <v>0</v>
      </c>
      <c r="O138">
        <f>rekapitulace!H8</f>
        <v>21</v>
      </c>
      <c r="P138">
        <f>ROUND(O138/100*I138,2)</f>
        <v>0</v>
      </c>
    </row>
    <row r="139" ht="127.5">
      <c r="E139" s="12" t="s">
        <v>237</v>
      </c>
    </row>
    <row r="140" ht="229.5">
      <c r="E140" s="12" t="s">
        <v>238</v>
      </c>
    </row>
    <row r="141" spans="1:16" ht="12.75">
      <c r="A141" s="6">
        <v>42</v>
      </c>
      <c r="B141" s="6" t="s">
        <v>46</v>
      </c>
      <c r="C141" s="6" t="s">
        <v>239</v>
      </c>
      <c r="D141" s="6" t="s">
        <v>48</v>
      </c>
      <c r="E141" s="6" t="s">
        <v>240</v>
      </c>
      <c r="F141" s="6" t="s">
        <v>94</v>
      </c>
      <c r="G141" s="8">
        <v>23.152</v>
      </c>
      <c r="H141" s="11"/>
      <c r="I141" s="10">
        <f>ROUND((H141*G141),2)</f>
        <v>0</v>
      </c>
      <c r="O141">
        <f>rekapitulace!H8</f>
        <v>21</v>
      </c>
      <c r="P141">
        <f>ROUND(O141/100*I141,2)</f>
        <v>0</v>
      </c>
    </row>
    <row r="142" ht="76.5">
      <c r="E142" s="12" t="s">
        <v>241</v>
      </c>
    </row>
    <row r="143" ht="318.75">
      <c r="E143" s="12" t="s">
        <v>242</v>
      </c>
    </row>
    <row r="144" spans="1:16" ht="12.75">
      <c r="A144" s="6">
        <v>43</v>
      </c>
      <c r="B144" s="6" t="s">
        <v>46</v>
      </c>
      <c r="C144" s="6" t="s">
        <v>243</v>
      </c>
      <c r="D144" s="6" t="s">
        <v>48</v>
      </c>
      <c r="E144" s="6" t="s">
        <v>244</v>
      </c>
      <c r="F144" s="6" t="s">
        <v>94</v>
      </c>
      <c r="G144" s="8">
        <v>23.604</v>
      </c>
      <c r="H144" s="11"/>
      <c r="I144" s="10">
        <f>ROUND((H144*G144),2)</f>
        <v>0</v>
      </c>
      <c r="O144">
        <f>rekapitulace!H8</f>
        <v>21</v>
      </c>
      <c r="P144">
        <f>ROUND(O144/100*I144,2)</f>
        <v>0</v>
      </c>
    </row>
    <row r="145" ht="38.25">
      <c r="E145" s="12" t="s">
        <v>245</v>
      </c>
    </row>
    <row r="146" ht="318.75">
      <c r="E146" s="12" t="s">
        <v>242</v>
      </c>
    </row>
    <row r="147" spans="1:16" ht="25.5">
      <c r="A147" s="6">
        <v>44</v>
      </c>
      <c r="B147" s="6" t="s">
        <v>46</v>
      </c>
      <c r="C147" s="6" t="s">
        <v>246</v>
      </c>
      <c r="D147" s="6" t="s">
        <v>48</v>
      </c>
      <c r="E147" s="6" t="s">
        <v>247</v>
      </c>
      <c r="F147" s="6" t="s">
        <v>94</v>
      </c>
      <c r="G147" s="8">
        <v>167.213</v>
      </c>
      <c r="H147" s="11"/>
      <c r="I147" s="10">
        <f>ROUND((H147*G147),2)</f>
        <v>0</v>
      </c>
      <c r="O147">
        <f>rekapitulace!H8</f>
        <v>21</v>
      </c>
      <c r="P147">
        <f>ROUND(O147/100*I147,2)</f>
        <v>0</v>
      </c>
    </row>
    <row r="148" ht="12.75">
      <c r="E148" s="12" t="s">
        <v>248</v>
      </c>
    </row>
    <row r="149" ht="318.75">
      <c r="E149" s="12" t="s">
        <v>242</v>
      </c>
    </row>
    <row r="150" spans="1:16" ht="25.5">
      <c r="A150" s="6">
        <v>45</v>
      </c>
      <c r="B150" s="6" t="s">
        <v>46</v>
      </c>
      <c r="C150" s="6" t="s">
        <v>249</v>
      </c>
      <c r="D150" s="6" t="s">
        <v>48</v>
      </c>
      <c r="E150" s="6" t="s">
        <v>250</v>
      </c>
      <c r="F150" s="6" t="s">
        <v>86</v>
      </c>
      <c r="G150" s="8">
        <v>12.262</v>
      </c>
      <c r="H150" s="11"/>
      <c r="I150" s="10">
        <f>ROUND((H150*G150),2)</f>
        <v>0</v>
      </c>
      <c r="O150">
        <f>rekapitulace!H8</f>
        <v>21</v>
      </c>
      <c r="P150">
        <f>ROUND(O150/100*I150,2)</f>
        <v>0</v>
      </c>
    </row>
    <row r="151" ht="51">
      <c r="E151" s="12" t="s">
        <v>251</v>
      </c>
    </row>
    <row r="152" ht="267.75">
      <c r="E152" s="12" t="s">
        <v>252</v>
      </c>
    </row>
    <row r="153" spans="1:16" ht="25.5">
      <c r="A153" s="6">
        <v>46</v>
      </c>
      <c r="B153" s="6" t="s">
        <v>46</v>
      </c>
      <c r="C153" s="6" t="s">
        <v>253</v>
      </c>
      <c r="D153" s="6" t="s">
        <v>48</v>
      </c>
      <c r="E153" s="6" t="s">
        <v>254</v>
      </c>
      <c r="F153" s="6" t="s">
        <v>99</v>
      </c>
      <c r="G153" s="8">
        <v>4375</v>
      </c>
      <c r="H153" s="11"/>
      <c r="I153" s="10">
        <f>ROUND((H153*G153),2)</f>
        <v>0</v>
      </c>
      <c r="O153">
        <f>rekapitulace!H8</f>
        <v>21</v>
      </c>
      <c r="P153">
        <f>ROUND(O153/100*I153,2)</f>
        <v>0</v>
      </c>
    </row>
    <row r="154" ht="25.5">
      <c r="E154" s="12" t="s">
        <v>255</v>
      </c>
    </row>
    <row r="155" ht="89.25">
      <c r="E155" s="12" t="s">
        <v>256</v>
      </c>
    </row>
    <row r="156" spans="1:16" ht="12.75" customHeight="1">
      <c r="A156" s="13"/>
      <c r="B156" s="13"/>
      <c r="C156" s="13" t="s">
        <v>36</v>
      </c>
      <c r="D156" s="13"/>
      <c r="E156" s="13" t="s">
        <v>219</v>
      </c>
      <c r="F156" s="13"/>
      <c r="G156" s="13"/>
      <c r="H156" s="13"/>
      <c r="I156" s="13">
        <f>SUM(I126:I155)</f>
        <v>0</v>
      </c>
      <c r="P156">
        <f>SUM(P126:P155)</f>
        <v>0</v>
      </c>
    </row>
    <row r="158" spans="1:9" ht="12.75" customHeight="1">
      <c r="A158" s="7"/>
      <c r="B158" s="7"/>
      <c r="C158" s="7" t="s">
        <v>38</v>
      </c>
      <c r="D158" s="7"/>
      <c r="E158" s="7" t="s">
        <v>257</v>
      </c>
      <c r="F158" s="7"/>
      <c r="G158" s="9"/>
      <c r="H158" s="7"/>
      <c r="I158" s="9"/>
    </row>
    <row r="159" spans="1:16" ht="12.75">
      <c r="A159" s="6">
        <v>47</v>
      </c>
      <c r="B159" s="6" t="s">
        <v>46</v>
      </c>
      <c r="C159" s="6" t="s">
        <v>258</v>
      </c>
      <c r="D159" s="6" t="s">
        <v>48</v>
      </c>
      <c r="E159" s="6" t="s">
        <v>259</v>
      </c>
      <c r="F159" s="6" t="s">
        <v>94</v>
      </c>
      <c r="G159" s="8">
        <v>1.728</v>
      </c>
      <c r="H159" s="11"/>
      <c r="I159" s="10">
        <f>ROUND((H159*G159),2)</f>
        <v>0</v>
      </c>
      <c r="O159">
        <f>rekapitulace!H8</f>
        <v>21</v>
      </c>
      <c r="P159">
        <f>ROUND(O159/100*I159,2)</f>
        <v>0</v>
      </c>
    </row>
    <row r="160" ht="38.25">
      <c r="E160" s="12" t="s">
        <v>260</v>
      </c>
    </row>
    <row r="161" ht="318.75">
      <c r="E161" s="12" t="s">
        <v>261</v>
      </c>
    </row>
    <row r="162" spans="1:16" ht="25.5">
      <c r="A162" s="6">
        <v>48</v>
      </c>
      <c r="B162" s="6" t="s">
        <v>46</v>
      </c>
      <c r="C162" s="6" t="s">
        <v>262</v>
      </c>
      <c r="D162" s="6" t="s">
        <v>48</v>
      </c>
      <c r="E162" s="6" t="s">
        <v>263</v>
      </c>
      <c r="F162" s="6" t="s">
        <v>94</v>
      </c>
      <c r="G162" s="8">
        <v>3.198</v>
      </c>
      <c r="H162" s="11"/>
      <c r="I162" s="10">
        <f>ROUND((H162*G162),2)</f>
        <v>0</v>
      </c>
      <c r="O162">
        <f>rekapitulace!H8</f>
        <v>21</v>
      </c>
      <c r="P162">
        <f>ROUND(O162/100*I162,2)</f>
        <v>0</v>
      </c>
    </row>
    <row r="163" ht="63.75">
      <c r="E163" s="12" t="s">
        <v>264</v>
      </c>
    </row>
    <row r="164" ht="318.75">
      <c r="E164" s="12" t="s">
        <v>261</v>
      </c>
    </row>
    <row r="165" spans="1:16" ht="12.75">
      <c r="A165" s="6">
        <v>49</v>
      </c>
      <c r="B165" s="6" t="s">
        <v>46</v>
      </c>
      <c r="C165" s="6" t="s">
        <v>265</v>
      </c>
      <c r="D165" s="6" t="s">
        <v>48</v>
      </c>
      <c r="E165" s="6" t="s">
        <v>266</v>
      </c>
      <c r="F165" s="6" t="s">
        <v>94</v>
      </c>
      <c r="G165" s="8">
        <v>1245.441</v>
      </c>
      <c r="H165" s="11"/>
      <c r="I165" s="10">
        <f>ROUND((H165*G165),2)</f>
        <v>0</v>
      </c>
      <c r="O165">
        <f>rekapitulace!H8</f>
        <v>21</v>
      </c>
      <c r="P165">
        <f>ROUND(O165/100*I165,2)</f>
        <v>0</v>
      </c>
    </row>
    <row r="166" ht="191.25">
      <c r="E166" s="12" t="s">
        <v>267</v>
      </c>
    </row>
    <row r="167" ht="38.25">
      <c r="E167" s="12" t="s">
        <v>268</v>
      </c>
    </row>
    <row r="168" spans="1:16" ht="12.75">
      <c r="A168" s="6">
        <v>50</v>
      </c>
      <c r="B168" s="6" t="s">
        <v>46</v>
      </c>
      <c r="C168" s="6" t="s">
        <v>269</v>
      </c>
      <c r="D168" s="6" t="s">
        <v>48</v>
      </c>
      <c r="E168" s="6" t="s">
        <v>270</v>
      </c>
      <c r="F168" s="6" t="s">
        <v>94</v>
      </c>
      <c r="G168" s="8">
        <v>135.4</v>
      </c>
      <c r="H168" s="11"/>
      <c r="I168" s="10">
        <f>ROUND((H168*G168),2)</f>
        <v>0</v>
      </c>
      <c r="O168">
        <f>rekapitulace!H8</f>
        <v>21</v>
      </c>
      <c r="P168">
        <f>ROUND(O168/100*I168,2)</f>
        <v>0</v>
      </c>
    </row>
    <row r="169" ht="38.25">
      <c r="E169" s="12" t="s">
        <v>271</v>
      </c>
    </row>
    <row r="170" ht="38.25">
      <c r="E170" s="12" t="s">
        <v>272</v>
      </c>
    </row>
    <row r="171" spans="1:16" ht="25.5">
      <c r="A171" s="6">
        <v>51</v>
      </c>
      <c r="B171" s="6" t="s">
        <v>46</v>
      </c>
      <c r="C171" s="6" t="s">
        <v>273</v>
      </c>
      <c r="D171" s="6" t="s">
        <v>48</v>
      </c>
      <c r="E171" s="6" t="s">
        <v>274</v>
      </c>
      <c r="F171" s="6" t="s">
        <v>94</v>
      </c>
      <c r="G171" s="8">
        <v>11.652</v>
      </c>
      <c r="H171" s="11"/>
      <c r="I171" s="10">
        <f>ROUND((H171*G171),2)</f>
        <v>0</v>
      </c>
      <c r="O171">
        <f>rekapitulace!H8</f>
        <v>21</v>
      </c>
      <c r="P171">
        <f>ROUND(O171/100*I171,2)</f>
        <v>0</v>
      </c>
    </row>
    <row r="172" ht="51">
      <c r="E172" s="12" t="s">
        <v>275</v>
      </c>
    </row>
    <row r="173" ht="102">
      <c r="E173" s="12" t="s">
        <v>276</v>
      </c>
    </row>
    <row r="174" spans="1:16" ht="25.5">
      <c r="A174" s="6">
        <v>52</v>
      </c>
      <c r="B174" s="6" t="s">
        <v>46</v>
      </c>
      <c r="C174" s="6" t="s">
        <v>277</v>
      </c>
      <c r="D174" s="6" t="s">
        <v>48</v>
      </c>
      <c r="E174" s="6" t="s">
        <v>278</v>
      </c>
      <c r="F174" s="6" t="s">
        <v>99</v>
      </c>
      <c r="G174" s="8">
        <v>472.35</v>
      </c>
      <c r="H174" s="11"/>
      <c r="I174" s="10">
        <f>ROUND((H174*G174),2)</f>
        <v>0</v>
      </c>
      <c r="O174">
        <f>rekapitulace!H8</f>
        <v>21</v>
      </c>
      <c r="P174">
        <f>ROUND(O174/100*I174,2)</f>
        <v>0</v>
      </c>
    </row>
    <row r="175" ht="12.75">
      <c r="E175" s="12" t="s">
        <v>279</v>
      </c>
    </row>
    <row r="176" ht="127.5">
      <c r="E176" s="12" t="s">
        <v>280</v>
      </c>
    </row>
    <row r="177" spans="1:16" ht="12.75" customHeight="1">
      <c r="A177" s="13"/>
      <c r="B177" s="13"/>
      <c r="C177" s="13" t="s">
        <v>38</v>
      </c>
      <c r="D177" s="13"/>
      <c r="E177" s="13" t="s">
        <v>257</v>
      </c>
      <c r="F177" s="13"/>
      <c r="G177" s="13"/>
      <c r="H177" s="13"/>
      <c r="I177" s="13">
        <f>SUM(I159:I176)</f>
        <v>0</v>
      </c>
      <c r="P177">
        <f>SUM(P159:P176)</f>
        <v>0</v>
      </c>
    </row>
    <row r="179" spans="1:9" ht="12.75" customHeight="1">
      <c r="A179" s="7"/>
      <c r="B179" s="7"/>
      <c r="C179" s="7" t="s">
        <v>39</v>
      </c>
      <c r="D179" s="7"/>
      <c r="E179" s="7" t="s">
        <v>281</v>
      </c>
      <c r="F179" s="7"/>
      <c r="G179" s="9"/>
      <c r="H179" s="7"/>
      <c r="I179" s="9"/>
    </row>
    <row r="180" spans="1:16" ht="25.5">
      <c r="A180" s="6">
        <v>53</v>
      </c>
      <c r="B180" s="6" t="s">
        <v>46</v>
      </c>
      <c r="C180" s="6" t="s">
        <v>282</v>
      </c>
      <c r="D180" s="6" t="s">
        <v>48</v>
      </c>
      <c r="E180" s="6" t="s">
        <v>283</v>
      </c>
      <c r="F180" s="6" t="s">
        <v>99</v>
      </c>
      <c r="G180" s="8">
        <v>785.7</v>
      </c>
      <c r="H180" s="11"/>
      <c r="I180" s="10">
        <f>ROUND((H180*G180),2)</f>
        <v>0</v>
      </c>
      <c r="O180">
        <f>rekapitulace!H8</f>
        <v>21</v>
      </c>
      <c r="P180">
        <f>ROUND(O180/100*I180,2)</f>
        <v>0</v>
      </c>
    </row>
    <row r="181" ht="12.75">
      <c r="E181" s="12" t="s">
        <v>284</v>
      </c>
    </row>
    <row r="182" ht="51">
      <c r="E182" s="12" t="s">
        <v>285</v>
      </c>
    </row>
    <row r="183" spans="1:16" ht="25.5">
      <c r="A183" s="6">
        <v>54</v>
      </c>
      <c r="B183" s="6" t="s">
        <v>46</v>
      </c>
      <c r="C183" s="6" t="s">
        <v>286</v>
      </c>
      <c r="D183" s="6" t="s">
        <v>48</v>
      </c>
      <c r="E183" s="6" t="s">
        <v>287</v>
      </c>
      <c r="F183" s="6" t="s">
        <v>99</v>
      </c>
      <c r="G183" s="8">
        <v>13357.45</v>
      </c>
      <c r="H183" s="11"/>
      <c r="I183" s="10">
        <f>ROUND((H183*G183),2)</f>
        <v>0</v>
      </c>
      <c r="O183">
        <f>rekapitulace!H8</f>
        <v>21</v>
      </c>
      <c r="P183">
        <f>ROUND(O183/100*I183,2)</f>
        <v>0</v>
      </c>
    </row>
    <row r="184" ht="12.75">
      <c r="E184" s="12" t="s">
        <v>288</v>
      </c>
    </row>
    <row r="185" ht="51">
      <c r="E185" s="12" t="s">
        <v>285</v>
      </c>
    </row>
    <row r="186" spans="1:16" ht="25.5">
      <c r="A186" s="6">
        <v>55</v>
      </c>
      <c r="B186" s="6" t="s">
        <v>46</v>
      </c>
      <c r="C186" s="6" t="s">
        <v>289</v>
      </c>
      <c r="D186" s="6" t="s">
        <v>48</v>
      </c>
      <c r="E186" s="6" t="s">
        <v>290</v>
      </c>
      <c r="F186" s="6" t="s">
        <v>99</v>
      </c>
      <c r="G186" s="8">
        <v>18074.5</v>
      </c>
      <c r="H186" s="11"/>
      <c r="I186" s="10">
        <f>ROUND((H186*G186),2)</f>
        <v>0</v>
      </c>
      <c r="O186">
        <f>rekapitulace!H8</f>
        <v>21</v>
      </c>
      <c r="P186">
        <f>ROUND(O186/100*I186,2)</f>
        <v>0</v>
      </c>
    </row>
    <row r="187" ht="38.25">
      <c r="E187" s="12" t="s">
        <v>291</v>
      </c>
    </row>
    <row r="188" ht="51">
      <c r="E188" s="12" t="s">
        <v>292</v>
      </c>
    </row>
    <row r="189" spans="1:16" ht="25.5">
      <c r="A189" s="6">
        <v>56</v>
      </c>
      <c r="B189" s="6" t="s">
        <v>46</v>
      </c>
      <c r="C189" s="6" t="s">
        <v>293</v>
      </c>
      <c r="D189" s="6" t="s">
        <v>48</v>
      </c>
      <c r="E189" s="6" t="s">
        <v>294</v>
      </c>
      <c r="F189" s="6" t="s">
        <v>99</v>
      </c>
      <c r="G189" s="8">
        <v>18543.8</v>
      </c>
      <c r="H189" s="11"/>
      <c r="I189" s="10">
        <f>ROUND((H189*G189),2)</f>
        <v>0</v>
      </c>
      <c r="O189">
        <f>rekapitulace!H8</f>
        <v>21</v>
      </c>
      <c r="P189">
        <f>ROUND(O189/100*I189,2)</f>
        <v>0</v>
      </c>
    </row>
    <row r="190" ht="38.25">
      <c r="E190" s="12" t="s">
        <v>295</v>
      </c>
    </row>
    <row r="191" ht="51">
      <c r="E191" s="12" t="s">
        <v>292</v>
      </c>
    </row>
    <row r="192" spans="1:16" ht="38.25">
      <c r="A192" s="6">
        <v>57</v>
      </c>
      <c r="B192" s="6" t="s">
        <v>46</v>
      </c>
      <c r="C192" s="6" t="s">
        <v>296</v>
      </c>
      <c r="D192" s="6" t="s">
        <v>48</v>
      </c>
      <c r="E192" s="6" t="s">
        <v>297</v>
      </c>
      <c r="F192" s="6" t="s">
        <v>99</v>
      </c>
      <c r="G192" s="8">
        <v>8463.5</v>
      </c>
      <c r="H192" s="11"/>
      <c r="I192" s="10">
        <f>ROUND((H192*G192),2)</f>
        <v>0</v>
      </c>
      <c r="O192">
        <f>rekapitulace!H8</f>
        <v>21</v>
      </c>
      <c r="P192">
        <f>ROUND(O192/100*I192,2)</f>
        <v>0</v>
      </c>
    </row>
    <row r="193" ht="12.75">
      <c r="E193" s="12" t="s">
        <v>298</v>
      </c>
    </row>
    <row r="194" ht="51">
      <c r="E194" s="12" t="s">
        <v>299</v>
      </c>
    </row>
    <row r="195" spans="1:16" ht="25.5">
      <c r="A195" s="6">
        <v>58</v>
      </c>
      <c r="B195" s="6" t="s">
        <v>46</v>
      </c>
      <c r="C195" s="6" t="s">
        <v>300</v>
      </c>
      <c r="D195" s="6" t="s">
        <v>48</v>
      </c>
      <c r="E195" s="6" t="s">
        <v>301</v>
      </c>
      <c r="F195" s="6" t="s">
        <v>99</v>
      </c>
      <c r="G195" s="8">
        <v>18074.5</v>
      </c>
      <c r="H195" s="11"/>
      <c r="I195" s="10">
        <f>ROUND((H195*G195),2)</f>
        <v>0</v>
      </c>
      <c r="O195">
        <f>rekapitulace!H8</f>
        <v>21</v>
      </c>
      <c r="P195">
        <f>ROUND(O195/100*I195,2)</f>
        <v>0</v>
      </c>
    </row>
    <row r="196" ht="38.25">
      <c r="E196" s="12" t="s">
        <v>302</v>
      </c>
    </row>
    <row r="197" ht="140.25">
      <c r="E197" s="12" t="s">
        <v>303</v>
      </c>
    </row>
    <row r="198" spans="1:16" ht="25.5">
      <c r="A198" s="6">
        <v>59</v>
      </c>
      <c r="B198" s="6" t="s">
        <v>46</v>
      </c>
      <c r="C198" s="6" t="s">
        <v>304</v>
      </c>
      <c r="D198" s="6" t="s">
        <v>48</v>
      </c>
      <c r="E198" s="6" t="s">
        <v>305</v>
      </c>
      <c r="F198" s="6" t="s">
        <v>99</v>
      </c>
      <c r="G198" s="8">
        <v>7680</v>
      </c>
      <c r="H198" s="11"/>
      <c r="I198" s="10">
        <f>ROUND((H198*G198),2)</f>
        <v>0</v>
      </c>
      <c r="O198">
        <f>rekapitulace!H8</f>
        <v>21</v>
      </c>
      <c r="P198">
        <f>ROUND(O198/100*I198,2)</f>
        <v>0</v>
      </c>
    </row>
    <row r="199" ht="12.75">
      <c r="E199" s="12" t="s">
        <v>306</v>
      </c>
    </row>
    <row r="200" ht="140.25">
      <c r="E200" s="12" t="s">
        <v>303</v>
      </c>
    </row>
    <row r="201" spans="1:16" ht="25.5">
      <c r="A201" s="6">
        <v>60</v>
      </c>
      <c r="B201" s="6" t="s">
        <v>46</v>
      </c>
      <c r="C201" s="6" t="s">
        <v>307</v>
      </c>
      <c r="D201" s="6" t="s">
        <v>48</v>
      </c>
      <c r="E201" s="6" t="s">
        <v>308</v>
      </c>
      <c r="F201" s="6" t="s">
        <v>99</v>
      </c>
      <c r="G201" s="8">
        <v>10863.8</v>
      </c>
      <c r="H201" s="11"/>
      <c r="I201" s="10">
        <f>ROUND((H201*G201),2)</f>
        <v>0</v>
      </c>
      <c r="O201">
        <f>rekapitulace!H8</f>
        <v>21</v>
      </c>
      <c r="P201">
        <f>ROUND(O201/100*I201,2)</f>
        <v>0</v>
      </c>
    </row>
    <row r="202" ht="12.75">
      <c r="E202" s="12" t="s">
        <v>309</v>
      </c>
    </row>
    <row r="203" ht="140.25">
      <c r="E203" s="12" t="s">
        <v>303</v>
      </c>
    </row>
    <row r="204" spans="1:16" ht="25.5">
      <c r="A204" s="6">
        <v>61</v>
      </c>
      <c r="B204" s="6" t="s">
        <v>46</v>
      </c>
      <c r="C204" s="6" t="s">
        <v>310</v>
      </c>
      <c r="D204" s="6" t="s">
        <v>48</v>
      </c>
      <c r="E204" s="6" t="s">
        <v>311</v>
      </c>
      <c r="F204" s="6" t="s">
        <v>99</v>
      </c>
      <c r="G204" s="8">
        <v>7174.5</v>
      </c>
      <c r="H204" s="11"/>
      <c r="I204" s="10">
        <f>ROUND((H204*G204),2)</f>
        <v>0</v>
      </c>
      <c r="O204">
        <f>rekapitulace!H8</f>
        <v>21</v>
      </c>
      <c r="P204">
        <f>ROUND(O204/100*I204,2)</f>
        <v>0</v>
      </c>
    </row>
    <row r="205" ht="12.75">
      <c r="E205" s="12" t="s">
        <v>312</v>
      </c>
    </row>
    <row r="206" ht="140.25">
      <c r="E206" s="12" t="s">
        <v>303</v>
      </c>
    </row>
    <row r="207" spans="1:16" ht="25.5">
      <c r="A207" s="6">
        <v>62</v>
      </c>
      <c r="B207" s="6" t="s">
        <v>46</v>
      </c>
      <c r="C207" s="6" t="s">
        <v>313</v>
      </c>
      <c r="D207" s="6" t="s">
        <v>48</v>
      </c>
      <c r="E207" s="6" t="s">
        <v>314</v>
      </c>
      <c r="F207" s="6" t="s">
        <v>99</v>
      </c>
      <c r="G207" s="8">
        <v>7228.5</v>
      </c>
      <c r="H207" s="11"/>
      <c r="I207" s="10">
        <f>ROUND((H207*G207),2)</f>
        <v>0</v>
      </c>
      <c r="O207">
        <f>rekapitulace!H8</f>
        <v>21</v>
      </c>
      <c r="P207">
        <f>ROUND(O207/100*I207,2)</f>
        <v>0</v>
      </c>
    </row>
    <row r="208" ht="12.75">
      <c r="E208" s="12" t="s">
        <v>315</v>
      </c>
    </row>
    <row r="209" ht="140.25">
      <c r="E209" s="12" t="s">
        <v>303</v>
      </c>
    </row>
    <row r="210" spans="1:16" ht="25.5">
      <c r="A210" s="6">
        <v>63</v>
      </c>
      <c r="B210" s="6" t="s">
        <v>46</v>
      </c>
      <c r="C210" s="6" t="s">
        <v>316</v>
      </c>
      <c r="D210" s="6" t="s">
        <v>48</v>
      </c>
      <c r="E210" s="6" t="s">
        <v>317</v>
      </c>
      <c r="F210" s="6" t="s">
        <v>99</v>
      </c>
      <c r="G210" s="8">
        <v>552</v>
      </c>
      <c r="H210" s="11"/>
      <c r="I210" s="10">
        <f>ROUND((H210*G210),2)</f>
        <v>0</v>
      </c>
      <c r="O210">
        <f>rekapitulace!H8</f>
        <v>21</v>
      </c>
      <c r="P210">
        <f>ROUND(O210/100*I210,2)</f>
        <v>0</v>
      </c>
    </row>
    <row r="211" ht="12.75">
      <c r="E211" s="12" t="s">
        <v>318</v>
      </c>
    </row>
    <row r="212" ht="140.25">
      <c r="E212" s="12" t="s">
        <v>319</v>
      </c>
    </row>
    <row r="213" spans="1:16" ht="25.5">
      <c r="A213" s="6">
        <v>64</v>
      </c>
      <c r="B213" s="6" t="s">
        <v>46</v>
      </c>
      <c r="C213" s="6" t="s">
        <v>320</v>
      </c>
      <c r="D213" s="6" t="s">
        <v>48</v>
      </c>
      <c r="E213" s="6" t="s">
        <v>321</v>
      </c>
      <c r="F213" s="6" t="s">
        <v>99</v>
      </c>
      <c r="G213" s="8">
        <v>7.125</v>
      </c>
      <c r="H213" s="11"/>
      <c r="I213" s="10">
        <f>ROUND((H213*G213),2)</f>
        <v>0</v>
      </c>
      <c r="O213">
        <f>rekapitulace!H8</f>
        <v>21</v>
      </c>
      <c r="P213">
        <f>ROUND(O213/100*I213,2)</f>
        <v>0</v>
      </c>
    </row>
    <row r="214" ht="12.75">
      <c r="E214" s="12" t="s">
        <v>322</v>
      </c>
    </row>
    <row r="215" ht="140.25">
      <c r="E215" s="12" t="s">
        <v>319</v>
      </c>
    </row>
    <row r="216" spans="1:16" ht="25.5">
      <c r="A216" s="6">
        <v>65</v>
      </c>
      <c r="B216" s="6" t="s">
        <v>46</v>
      </c>
      <c r="C216" s="6" t="s">
        <v>323</v>
      </c>
      <c r="D216" s="6" t="s">
        <v>48</v>
      </c>
      <c r="E216" s="6" t="s">
        <v>324</v>
      </c>
      <c r="F216" s="6" t="s">
        <v>123</v>
      </c>
      <c r="G216" s="8">
        <v>1578.6</v>
      </c>
      <c r="H216" s="11"/>
      <c r="I216" s="10">
        <f>ROUND((H216*G216),2)</f>
        <v>0</v>
      </c>
      <c r="O216">
        <f>rekapitulace!H8</f>
        <v>21</v>
      </c>
      <c r="P216">
        <f>ROUND(O216/100*I216,2)</f>
        <v>0</v>
      </c>
    </row>
    <row r="217" ht="102">
      <c r="E217" s="12" t="s">
        <v>325</v>
      </c>
    </row>
    <row r="218" ht="38.25">
      <c r="E218" s="12" t="s">
        <v>326</v>
      </c>
    </row>
    <row r="219" spans="1:16" ht="12.75" customHeight="1">
      <c r="A219" s="13"/>
      <c r="B219" s="13"/>
      <c r="C219" s="13" t="s">
        <v>39</v>
      </c>
      <c r="D219" s="13"/>
      <c r="E219" s="13" t="s">
        <v>281</v>
      </c>
      <c r="F219" s="13"/>
      <c r="G219" s="13"/>
      <c r="H219" s="13"/>
      <c r="I219" s="13">
        <f>SUM(I180:I218)</f>
        <v>0</v>
      </c>
      <c r="P219">
        <f>SUM(P180:P218)</f>
        <v>0</v>
      </c>
    </row>
    <row r="221" spans="1:9" ht="12.75" customHeight="1">
      <c r="A221" s="7"/>
      <c r="B221" s="7"/>
      <c r="C221" s="7" t="s">
        <v>40</v>
      </c>
      <c r="D221" s="7"/>
      <c r="E221" s="7" t="s">
        <v>327</v>
      </c>
      <c r="F221" s="7"/>
      <c r="G221" s="9"/>
      <c r="H221" s="7"/>
      <c r="I221" s="9"/>
    </row>
    <row r="222" spans="1:16" ht="38.25">
      <c r="A222" s="6">
        <v>66</v>
      </c>
      <c r="B222" s="6" t="s">
        <v>46</v>
      </c>
      <c r="C222" s="6" t="s">
        <v>328</v>
      </c>
      <c r="D222" s="6" t="s">
        <v>48</v>
      </c>
      <c r="E222" s="6" t="s">
        <v>329</v>
      </c>
      <c r="F222" s="6" t="s">
        <v>99</v>
      </c>
      <c r="G222" s="8">
        <v>54.795</v>
      </c>
      <c r="H222" s="11"/>
      <c r="I222" s="10">
        <f>ROUND((H222*G222),2)</f>
        <v>0</v>
      </c>
      <c r="O222">
        <f>rekapitulace!H8</f>
        <v>21</v>
      </c>
      <c r="P222">
        <f>ROUND(O222/100*I222,2)</f>
        <v>0</v>
      </c>
    </row>
    <row r="223" ht="38.25">
      <c r="E223" s="12" t="s">
        <v>330</v>
      </c>
    </row>
    <row r="224" ht="63.75">
      <c r="E224" s="12" t="s">
        <v>331</v>
      </c>
    </row>
    <row r="225" spans="1:16" ht="25.5">
      <c r="A225" s="6">
        <v>67</v>
      </c>
      <c r="B225" s="6" t="s">
        <v>46</v>
      </c>
      <c r="C225" s="6" t="s">
        <v>332</v>
      </c>
      <c r="D225" s="6" t="s">
        <v>48</v>
      </c>
      <c r="E225" s="6" t="s">
        <v>333</v>
      </c>
      <c r="F225" s="6" t="s">
        <v>99</v>
      </c>
      <c r="G225" s="8">
        <v>54.795</v>
      </c>
      <c r="H225" s="11"/>
      <c r="I225" s="10">
        <f>ROUND((H225*G225),2)</f>
        <v>0</v>
      </c>
      <c r="O225">
        <f>rekapitulace!H8</f>
        <v>21</v>
      </c>
      <c r="P225">
        <f>ROUND(O225/100*I225,2)</f>
        <v>0</v>
      </c>
    </row>
    <row r="226" ht="38.25">
      <c r="E226" s="12" t="s">
        <v>330</v>
      </c>
    </row>
    <row r="227" ht="63.75">
      <c r="E227" s="12" t="s">
        <v>331</v>
      </c>
    </row>
    <row r="228" spans="1:16" ht="12.75" customHeight="1">
      <c r="A228" s="13"/>
      <c r="B228" s="13"/>
      <c r="C228" s="13" t="s">
        <v>40</v>
      </c>
      <c r="D228" s="13"/>
      <c r="E228" s="13" t="s">
        <v>327</v>
      </c>
      <c r="F228" s="13"/>
      <c r="G228" s="13"/>
      <c r="H228" s="13"/>
      <c r="I228" s="13">
        <f>SUM(I222:I227)</f>
        <v>0</v>
      </c>
      <c r="P228">
        <f>SUM(P222:P227)</f>
        <v>0</v>
      </c>
    </row>
    <row r="230" spans="1:9" ht="12.75" customHeight="1">
      <c r="A230" s="7"/>
      <c r="B230" s="7"/>
      <c r="C230" s="7" t="s">
        <v>42</v>
      </c>
      <c r="D230" s="7"/>
      <c r="E230" s="7" t="s">
        <v>334</v>
      </c>
      <c r="F230" s="7"/>
      <c r="G230" s="9"/>
      <c r="H230" s="7"/>
      <c r="I230" s="9"/>
    </row>
    <row r="231" spans="1:16" ht="51">
      <c r="A231" s="6">
        <v>68</v>
      </c>
      <c r="B231" s="6" t="s">
        <v>46</v>
      </c>
      <c r="C231" s="6" t="s">
        <v>335</v>
      </c>
      <c r="D231" s="6" t="s">
        <v>48</v>
      </c>
      <c r="E231" s="6" t="s">
        <v>336</v>
      </c>
      <c r="F231" s="6" t="s">
        <v>123</v>
      </c>
      <c r="G231" s="8">
        <v>63.2</v>
      </c>
      <c r="H231" s="11"/>
      <c r="I231" s="10">
        <f>ROUND((H231*G231),2)</f>
        <v>0</v>
      </c>
      <c r="O231">
        <f>rekapitulace!H8</f>
        <v>21</v>
      </c>
      <c r="P231">
        <f>ROUND(O231/100*I231,2)</f>
        <v>0</v>
      </c>
    </row>
    <row r="232" ht="114.75">
      <c r="E232" s="12" t="s">
        <v>337</v>
      </c>
    </row>
    <row r="233" ht="255">
      <c r="E233" s="12" t="s">
        <v>338</v>
      </c>
    </row>
    <row r="234" spans="1:16" ht="25.5">
      <c r="A234" s="6">
        <v>69</v>
      </c>
      <c r="B234" s="6" t="s">
        <v>46</v>
      </c>
      <c r="C234" s="6" t="s">
        <v>339</v>
      </c>
      <c r="D234" s="6" t="s">
        <v>48</v>
      </c>
      <c r="E234" s="6" t="s">
        <v>340</v>
      </c>
      <c r="F234" s="6" t="s">
        <v>123</v>
      </c>
      <c r="G234" s="8">
        <v>12.5</v>
      </c>
      <c r="H234" s="11"/>
      <c r="I234" s="10">
        <f>ROUND((H234*G234),2)</f>
        <v>0</v>
      </c>
      <c r="O234">
        <f>rekapitulace!H8</f>
        <v>21</v>
      </c>
      <c r="P234">
        <f>ROUND(O234/100*I234,2)</f>
        <v>0</v>
      </c>
    </row>
    <row r="235" ht="12.75">
      <c r="E235" s="12" t="s">
        <v>341</v>
      </c>
    </row>
    <row r="236" ht="255">
      <c r="E236" s="12" t="s">
        <v>338</v>
      </c>
    </row>
    <row r="237" spans="1:16" ht="38.25">
      <c r="A237" s="6">
        <v>70</v>
      </c>
      <c r="B237" s="6" t="s">
        <v>46</v>
      </c>
      <c r="C237" s="6" t="s">
        <v>342</v>
      </c>
      <c r="D237" s="6" t="s">
        <v>48</v>
      </c>
      <c r="E237" s="6" t="s">
        <v>343</v>
      </c>
      <c r="F237" s="6" t="s">
        <v>123</v>
      </c>
      <c r="G237" s="8">
        <v>61</v>
      </c>
      <c r="H237" s="11"/>
      <c r="I237" s="10">
        <f>ROUND((H237*G237),2)</f>
        <v>0</v>
      </c>
      <c r="O237">
        <f>rekapitulace!H8</f>
        <v>21</v>
      </c>
      <c r="P237">
        <f>ROUND(O237/100*I237,2)</f>
        <v>0</v>
      </c>
    </row>
    <row r="238" ht="12.75">
      <c r="E238" s="12" t="s">
        <v>344</v>
      </c>
    </row>
    <row r="239" ht="255">
      <c r="E239" s="12" t="s">
        <v>338</v>
      </c>
    </row>
    <row r="240" spans="1:16" ht="25.5">
      <c r="A240" s="6">
        <v>71</v>
      </c>
      <c r="B240" s="6" t="s">
        <v>46</v>
      </c>
      <c r="C240" s="6" t="s">
        <v>345</v>
      </c>
      <c r="D240" s="6" t="s">
        <v>48</v>
      </c>
      <c r="E240" s="6" t="s">
        <v>346</v>
      </c>
      <c r="F240" s="6" t="s">
        <v>67</v>
      </c>
      <c r="G240" s="8">
        <v>7</v>
      </c>
      <c r="H240" s="11"/>
      <c r="I240" s="10">
        <f>ROUND((H240*G240),2)</f>
        <v>0</v>
      </c>
      <c r="O240">
        <f>rekapitulace!H8</f>
        <v>21</v>
      </c>
      <c r="P240">
        <f>ROUND(O240/100*I240,2)</f>
        <v>0</v>
      </c>
    </row>
    <row r="241" ht="63.75">
      <c r="E241" s="12" t="s">
        <v>347</v>
      </c>
    </row>
    <row r="242" ht="89.25">
      <c r="E242" s="12" t="s">
        <v>348</v>
      </c>
    </row>
    <row r="243" spans="1:16" ht="25.5">
      <c r="A243" s="6">
        <v>72</v>
      </c>
      <c r="B243" s="6" t="s">
        <v>46</v>
      </c>
      <c r="C243" s="6" t="s">
        <v>349</v>
      </c>
      <c r="D243" s="6" t="s">
        <v>48</v>
      </c>
      <c r="E243" s="6" t="s">
        <v>350</v>
      </c>
      <c r="F243" s="6" t="s">
        <v>67</v>
      </c>
      <c r="G243" s="8">
        <v>10</v>
      </c>
      <c r="H243" s="11"/>
      <c r="I243" s="10">
        <f>ROUND((H243*G243),2)</f>
        <v>0</v>
      </c>
      <c r="O243">
        <f>rekapitulace!H8</f>
        <v>21</v>
      </c>
      <c r="P243">
        <f>ROUND(O243/100*I243,2)</f>
        <v>0</v>
      </c>
    </row>
    <row r="244" ht="38.25">
      <c r="E244" s="12" t="s">
        <v>351</v>
      </c>
    </row>
    <row r="245" ht="63.75">
      <c r="E245" s="12" t="s">
        <v>352</v>
      </c>
    </row>
    <row r="246" spans="1:16" ht="38.25">
      <c r="A246" s="6">
        <v>73</v>
      </c>
      <c r="B246" s="6" t="s">
        <v>46</v>
      </c>
      <c r="C246" s="6" t="s">
        <v>353</v>
      </c>
      <c r="D246" s="6" t="s">
        <v>48</v>
      </c>
      <c r="E246" s="6" t="s">
        <v>354</v>
      </c>
      <c r="F246" s="6" t="s">
        <v>67</v>
      </c>
      <c r="G246" s="8">
        <v>7</v>
      </c>
      <c r="H246" s="11"/>
      <c r="I246" s="10">
        <f>ROUND((H246*G246),2)</f>
        <v>0</v>
      </c>
      <c r="O246">
        <f>rekapitulace!H8</f>
        <v>21</v>
      </c>
      <c r="P246">
        <f>ROUND(O246/100*I246,2)</f>
        <v>0</v>
      </c>
    </row>
    <row r="247" ht="51">
      <c r="E247" s="12" t="s">
        <v>355</v>
      </c>
    </row>
    <row r="248" ht="89.25">
      <c r="E248" s="12" t="s">
        <v>348</v>
      </c>
    </row>
    <row r="249" spans="1:16" ht="38.25">
      <c r="A249" s="6">
        <v>74</v>
      </c>
      <c r="B249" s="6" t="s">
        <v>46</v>
      </c>
      <c r="C249" s="6" t="s">
        <v>356</v>
      </c>
      <c r="D249" s="6" t="s">
        <v>48</v>
      </c>
      <c r="E249" s="6" t="s">
        <v>357</v>
      </c>
      <c r="F249" s="6" t="s">
        <v>67</v>
      </c>
      <c r="G249" s="8">
        <v>10</v>
      </c>
      <c r="H249" s="11"/>
      <c r="I249" s="10">
        <f>ROUND((H249*G249),2)</f>
        <v>0</v>
      </c>
      <c r="O249">
        <f>rekapitulace!H8</f>
        <v>21</v>
      </c>
      <c r="P249">
        <f>ROUND(O249/100*I249,2)</f>
        <v>0</v>
      </c>
    </row>
    <row r="250" ht="12.75">
      <c r="E250" s="12" t="s">
        <v>358</v>
      </c>
    </row>
    <row r="251" ht="76.5">
      <c r="E251" s="12" t="s">
        <v>359</v>
      </c>
    </row>
    <row r="252" spans="1:16" ht="25.5">
      <c r="A252" s="6">
        <v>75</v>
      </c>
      <c r="B252" s="6" t="s">
        <v>46</v>
      </c>
      <c r="C252" s="6" t="s">
        <v>360</v>
      </c>
      <c r="D252" s="6" t="s">
        <v>48</v>
      </c>
      <c r="E252" s="6" t="s">
        <v>361</v>
      </c>
      <c r="F252" s="6" t="s">
        <v>67</v>
      </c>
      <c r="G252" s="8">
        <v>2</v>
      </c>
      <c r="H252" s="11"/>
      <c r="I252" s="10">
        <f>ROUND((H252*G252),2)</f>
        <v>0</v>
      </c>
      <c r="O252">
        <f>rekapitulace!H8</f>
        <v>21</v>
      </c>
      <c r="P252">
        <f>ROUND(O252/100*I252,2)</f>
        <v>0</v>
      </c>
    </row>
    <row r="253" ht="38.25">
      <c r="E253" s="12" t="s">
        <v>362</v>
      </c>
    </row>
    <row r="254" ht="76.5">
      <c r="E254" s="12" t="s">
        <v>359</v>
      </c>
    </row>
    <row r="255" spans="1:16" ht="25.5">
      <c r="A255" s="6">
        <v>76</v>
      </c>
      <c r="B255" s="6" t="s">
        <v>46</v>
      </c>
      <c r="C255" s="6" t="s">
        <v>363</v>
      </c>
      <c r="D255" s="6" t="s">
        <v>48</v>
      </c>
      <c r="E255" s="6" t="s">
        <v>364</v>
      </c>
      <c r="F255" s="6" t="s">
        <v>67</v>
      </c>
      <c r="G255" s="8">
        <v>4</v>
      </c>
      <c r="H255" s="11"/>
      <c r="I255" s="10">
        <f>ROUND((H255*G255),2)</f>
        <v>0</v>
      </c>
      <c r="O255">
        <f>rekapitulace!H8</f>
        <v>21</v>
      </c>
      <c r="P255">
        <f>ROUND(O255/100*I255,2)</f>
        <v>0</v>
      </c>
    </row>
    <row r="256" ht="12.75">
      <c r="E256" s="12" t="s">
        <v>365</v>
      </c>
    </row>
    <row r="257" ht="25.5">
      <c r="E257" s="12" t="s">
        <v>366</v>
      </c>
    </row>
    <row r="258" spans="1:16" ht="12.75">
      <c r="A258" s="6">
        <v>77</v>
      </c>
      <c r="B258" s="6" t="s">
        <v>46</v>
      </c>
      <c r="C258" s="6" t="s">
        <v>367</v>
      </c>
      <c r="D258" s="6" t="s">
        <v>48</v>
      </c>
      <c r="E258" s="6" t="s">
        <v>368</v>
      </c>
      <c r="F258" s="6" t="s">
        <v>94</v>
      </c>
      <c r="G258" s="8">
        <v>28.192</v>
      </c>
      <c r="H258" s="11"/>
      <c r="I258" s="10">
        <f>ROUND((H258*G258),2)</f>
        <v>0</v>
      </c>
      <c r="O258">
        <f>rekapitulace!H8</f>
        <v>21</v>
      </c>
      <c r="P258">
        <f>ROUND(O258/100*I258,2)</f>
        <v>0</v>
      </c>
    </row>
    <row r="259" ht="51">
      <c r="E259" s="12" t="s">
        <v>369</v>
      </c>
    </row>
    <row r="260" ht="318.75">
      <c r="E260" s="12" t="s">
        <v>261</v>
      </c>
    </row>
    <row r="261" spans="1:16" ht="12.75" customHeight="1">
      <c r="A261" s="13"/>
      <c r="B261" s="13"/>
      <c r="C261" s="13" t="s">
        <v>42</v>
      </c>
      <c r="D261" s="13"/>
      <c r="E261" s="13" t="s">
        <v>334</v>
      </c>
      <c r="F261" s="13"/>
      <c r="G261" s="13"/>
      <c r="H261" s="13"/>
      <c r="I261" s="13">
        <f>SUM(I231:I260)</f>
        <v>0</v>
      </c>
      <c r="P261">
        <f>SUM(P231:P260)</f>
        <v>0</v>
      </c>
    </row>
    <row r="263" spans="1:9" ht="12.75" customHeight="1">
      <c r="A263" s="7"/>
      <c r="B263" s="7"/>
      <c r="C263" s="7" t="s">
        <v>43</v>
      </c>
      <c r="D263" s="7"/>
      <c r="E263" s="7" t="s">
        <v>370</v>
      </c>
      <c r="F263" s="7"/>
      <c r="G263" s="9"/>
      <c r="H263" s="7"/>
      <c r="I263" s="9"/>
    </row>
    <row r="264" spans="1:16" ht="25.5">
      <c r="A264" s="6">
        <v>78</v>
      </c>
      <c r="B264" s="6" t="s">
        <v>46</v>
      </c>
      <c r="C264" s="6" t="s">
        <v>371</v>
      </c>
      <c r="D264" s="6" t="s">
        <v>48</v>
      </c>
      <c r="E264" s="6" t="s">
        <v>372</v>
      </c>
      <c r="F264" s="6" t="s">
        <v>123</v>
      </c>
      <c r="G264" s="8">
        <v>4.2</v>
      </c>
      <c r="H264" s="11"/>
      <c r="I264" s="10">
        <f>ROUND((H264*G264),2)</f>
        <v>0</v>
      </c>
      <c r="O264">
        <f>rekapitulace!H8</f>
        <v>21</v>
      </c>
      <c r="P264">
        <f>ROUND(O264/100*I264,2)</f>
        <v>0</v>
      </c>
    </row>
    <row r="265" ht="38.25">
      <c r="E265" s="12" t="s">
        <v>373</v>
      </c>
    </row>
    <row r="266" ht="51">
      <c r="E266" s="12" t="s">
        <v>374</v>
      </c>
    </row>
    <row r="267" spans="1:16" ht="25.5">
      <c r="A267" s="6">
        <v>79</v>
      </c>
      <c r="B267" s="6" t="s">
        <v>46</v>
      </c>
      <c r="C267" s="6" t="s">
        <v>375</v>
      </c>
      <c r="D267" s="6" t="s">
        <v>48</v>
      </c>
      <c r="E267" s="6" t="s">
        <v>376</v>
      </c>
      <c r="F267" s="6" t="s">
        <v>123</v>
      </c>
      <c r="G267" s="8">
        <v>14.6</v>
      </c>
      <c r="H267" s="11"/>
      <c r="I267" s="10">
        <f>ROUND((H267*G267),2)</f>
        <v>0</v>
      </c>
      <c r="O267">
        <f>rekapitulace!H8</f>
        <v>21</v>
      </c>
      <c r="P267">
        <f>ROUND(O267/100*I267,2)</f>
        <v>0</v>
      </c>
    </row>
    <row r="268" ht="38.25">
      <c r="E268" s="12" t="s">
        <v>377</v>
      </c>
    </row>
    <row r="269" ht="38.25">
      <c r="E269" s="12" t="s">
        <v>378</v>
      </c>
    </row>
    <row r="270" spans="1:16" ht="25.5">
      <c r="A270" s="6">
        <v>80</v>
      </c>
      <c r="B270" s="6" t="s">
        <v>46</v>
      </c>
      <c r="C270" s="6" t="s">
        <v>379</v>
      </c>
      <c r="D270" s="6" t="s">
        <v>48</v>
      </c>
      <c r="E270" s="6" t="s">
        <v>380</v>
      </c>
      <c r="F270" s="6" t="s">
        <v>123</v>
      </c>
      <c r="G270" s="8">
        <v>1347</v>
      </c>
      <c r="H270" s="11"/>
      <c r="I270" s="10">
        <f>ROUND((H270*G270),2)</f>
        <v>0</v>
      </c>
      <c r="O270">
        <f>rekapitulace!H8</f>
        <v>21</v>
      </c>
      <c r="P270">
        <f>ROUND(O270/100*I270,2)</f>
        <v>0</v>
      </c>
    </row>
    <row r="271" ht="12.75">
      <c r="E271" s="12" t="s">
        <v>381</v>
      </c>
    </row>
    <row r="272" ht="127.5">
      <c r="E272" s="12" t="s">
        <v>382</v>
      </c>
    </row>
    <row r="273" spans="1:16" ht="38.25">
      <c r="A273" s="6">
        <v>81</v>
      </c>
      <c r="B273" s="6" t="s">
        <v>46</v>
      </c>
      <c r="C273" s="6" t="s">
        <v>383</v>
      </c>
      <c r="D273" s="6" t="s">
        <v>48</v>
      </c>
      <c r="E273" s="6" t="s">
        <v>384</v>
      </c>
      <c r="F273" s="6" t="s">
        <v>123</v>
      </c>
      <c r="G273" s="8">
        <v>1093</v>
      </c>
      <c r="H273" s="11"/>
      <c r="I273" s="10">
        <f>ROUND((H273*G273),2)</f>
        <v>0</v>
      </c>
      <c r="O273">
        <f>rekapitulace!H8</f>
        <v>21</v>
      </c>
      <c r="P273">
        <f>ROUND(O273/100*I273,2)</f>
        <v>0</v>
      </c>
    </row>
    <row r="274" ht="12.75">
      <c r="E274" s="12" t="s">
        <v>385</v>
      </c>
    </row>
    <row r="275" ht="38.25">
      <c r="E275" s="12" t="s">
        <v>378</v>
      </c>
    </row>
    <row r="276" spans="1:16" ht="12.75">
      <c r="A276" s="6">
        <v>82</v>
      </c>
      <c r="B276" s="6" t="s">
        <v>46</v>
      </c>
      <c r="C276" s="6" t="s">
        <v>386</v>
      </c>
      <c r="D276" s="6" t="s">
        <v>48</v>
      </c>
      <c r="E276" s="6" t="s">
        <v>387</v>
      </c>
      <c r="F276" s="6" t="s">
        <v>67</v>
      </c>
      <c r="G276" s="8">
        <v>161</v>
      </c>
      <c r="H276" s="11"/>
      <c r="I276" s="10">
        <f>ROUND((H276*G276),2)</f>
        <v>0</v>
      </c>
      <c r="O276">
        <f>rekapitulace!H8</f>
        <v>21</v>
      </c>
      <c r="P276">
        <f>ROUND(O276/100*I276,2)</f>
        <v>0</v>
      </c>
    </row>
    <row r="277" ht="89.25">
      <c r="E277" s="12" t="s">
        <v>388</v>
      </c>
    </row>
    <row r="278" ht="51">
      <c r="E278" s="12" t="s">
        <v>389</v>
      </c>
    </row>
    <row r="279" spans="1:16" ht="25.5">
      <c r="A279" s="6">
        <v>83</v>
      </c>
      <c r="B279" s="6" t="s">
        <v>46</v>
      </c>
      <c r="C279" s="6" t="s">
        <v>390</v>
      </c>
      <c r="D279" s="6" t="s">
        <v>48</v>
      </c>
      <c r="E279" s="6" t="s">
        <v>391</v>
      </c>
      <c r="F279" s="6" t="s">
        <v>67</v>
      </c>
      <c r="G279" s="8">
        <v>248</v>
      </c>
      <c r="H279" s="11"/>
      <c r="I279" s="10">
        <f>ROUND((H279*G279),2)</f>
        <v>0</v>
      </c>
      <c r="O279">
        <f>rekapitulace!H8</f>
        <v>21</v>
      </c>
      <c r="P279">
        <f>ROUND(O279/100*I279,2)</f>
        <v>0</v>
      </c>
    </row>
    <row r="280" ht="38.25">
      <c r="E280" s="12" t="s">
        <v>392</v>
      </c>
    </row>
    <row r="281" ht="12.75">
      <c r="E281" s="12" t="s">
        <v>393</v>
      </c>
    </row>
    <row r="282" spans="1:16" ht="25.5">
      <c r="A282" s="6">
        <v>84</v>
      </c>
      <c r="B282" s="6" t="s">
        <v>46</v>
      </c>
      <c r="C282" s="6" t="s">
        <v>394</v>
      </c>
      <c r="D282" s="6" t="s">
        <v>48</v>
      </c>
      <c r="E282" s="6" t="s">
        <v>395</v>
      </c>
      <c r="F282" s="6" t="s">
        <v>67</v>
      </c>
      <c r="G282" s="8">
        <v>65</v>
      </c>
      <c r="H282" s="11"/>
      <c r="I282" s="10">
        <f>ROUND((H282*G282),2)</f>
        <v>0</v>
      </c>
      <c r="O282">
        <f>rekapitulace!H8</f>
        <v>21</v>
      </c>
      <c r="P282">
        <f>ROUND(O282/100*I282,2)</f>
        <v>0</v>
      </c>
    </row>
    <row r="283" ht="63.75">
      <c r="E283" s="12" t="s">
        <v>396</v>
      </c>
    </row>
    <row r="284" ht="51">
      <c r="E284" s="12" t="s">
        <v>389</v>
      </c>
    </row>
    <row r="285" spans="1:16" ht="25.5">
      <c r="A285" s="6">
        <v>85</v>
      </c>
      <c r="B285" s="6" t="s">
        <v>46</v>
      </c>
      <c r="C285" s="6" t="s">
        <v>397</v>
      </c>
      <c r="D285" s="6" t="s">
        <v>48</v>
      </c>
      <c r="E285" s="6" t="s">
        <v>398</v>
      </c>
      <c r="F285" s="6" t="s">
        <v>123</v>
      </c>
      <c r="G285" s="8">
        <v>236.28</v>
      </c>
      <c r="H285" s="11"/>
      <c r="I285" s="10">
        <f>ROUND((H285*G285),2)</f>
        <v>0</v>
      </c>
      <c r="O285">
        <f>rekapitulace!H8</f>
        <v>21</v>
      </c>
      <c r="P285">
        <f>ROUND(O285/100*I285,2)</f>
        <v>0</v>
      </c>
    </row>
    <row r="286" ht="12.75">
      <c r="E286" s="12" t="s">
        <v>399</v>
      </c>
    </row>
    <row r="287" ht="51">
      <c r="E287" s="12" t="s">
        <v>400</v>
      </c>
    </row>
    <row r="288" spans="1:16" ht="12.75">
      <c r="A288" s="6">
        <v>86</v>
      </c>
      <c r="B288" s="6" t="s">
        <v>46</v>
      </c>
      <c r="C288" s="6" t="s">
        <v>401</v>
      </c>
      <c r="D288" s="6" t="s">
        <v>48</v>
      </c>
      <c r="E288" s="6" t="s">
        <v>402</v>
      </c>
      <c r="F288" s="6" t="s">
        <v>123</v>
      </c>
      <c r="G288" s="8">
        <v>987</v>
      </c>
      <c r="H288" s="11"/>
      <c r="I288" s="10">
        <f>ROUND((H288*G288),2)</f>
        <v>0</v>
      </c>
      <c r="O288">
        <f>rekapitulace!H8</f>
        <v>21</v>
      </c>
      <c r="P288">
        <f>ROUND(O288/100*I288,2)</f>
        <v>0</v>
      </c>
    </row>
    <row r="289" ht="38.25">
      <c r="E289" s="12" t="s">
        <v>403</v>
      </c>
    </row>
    <row r="290" ht="51">
      <c r="E290" s="12" t="s">
        <v>400</v>
      </c>
    </row>
    <row r="291" spans="1:16" ht="12.75">
      <c r="A291" s="6">
        <v>87</v>
      </c>
      <c r="B291" s="6" t="s">
        <v>46</v>
      </c>
      <c r="C291" s="6" t="s">
        <v>404</v>
      </c>
      <c r="D291" s="6" t="s">
        <v>48</v>
      </c>
      <c r="E291" s="6" t="s">
        <v>405</v>
      </c>
      <c r="F291" s="6" t="s">
        <v>123</v>
      </c>
      <c r="G291" s="8">
        <v>222</v>
      </c>
      <c r="H291" s="11"/>
      <c r="I291" s="10">
        <f>ROUND((H291*G291),2)</f>
        <v>0</v>
      </c>
      <c r="O291">
        <f>rekapitulace!H8</f>
        <v>21</v>
      </c>
      <c r="P291">
        <f>ROUND(O291/100*I291,2)</f>
        <v>0</v>
      </c>
    </row>
    <row r="292" ht="63.75">
      <c r="E292" s="12" t="s">
        <v>406</v>
      </c>
    </row>
    <row r="293" ht="12.75">
      <c r="E293" s="12" t="s">
        <v>407</v>
      </c>
    </row>
    <row r="294" spans="1:16" ht="25.5">
      <c r="A294" s="6">
        <v>88</v>
      </c>
      <c r="B294" s="6" t="s">
        <v>46</v>
      </c>
      <c r="C294" s="6" t="s">
        <v>408</v>
      </c>
      <c r="D294" s="6" t="s">
        <v>48</v>
      </c>
      <c r="E294" s="6" t="s">
        <v>409</v>
      </c>
      <c r="F294" s="6" t="s">
        <v>123</v>
      </c>
      <c r="G294" s="8">
        <v>595.2</v>
      </c>
      <c r="H294" s="11"/>
      <c r="I294" s="10">
        <f>ROUND((H294*G294),2)</f>
        <v>0</v>
      </c>
      <c r="O294">
        <f>rekapitulace!H8</f>
        <v>21</v>
      </c>
      <c r="P294">
        <f>ROUND(O294/100*I294,2)</f>
        <v>0</v>
      </c>
    </row>
    <row r="295" ht="12.75">
      <c r="E295" s="12" t="s">
        <v>410</v>
      </c>
    </row>
    <row r="296" ht="89.25">
      <c r="E296" s="12" t="s">
        <v>411</v>
      </c>
    </row>
    <row r="297" spans="1:16" ht="12.75">
      <c r="A297" s="6">
        <v>89</v>
      </c>
      <c r="B297" s="6" t="s">
        <v>46</v>
      </c>
      <c r="C297" s="6" t="s">
        <v>412</v>
      </c>
      <c r="D297" s="6" t="s">
        <v>48</v>
      </c>
      <c r="E297" s="6" t="s">
        <v>413</v>
      </c>
      <c r="F297" s="6" t="s">
        <v>99</v>
      </c>
      <c r="G297" s="8">
        <v>109.59</v>
      </c>
      <c r="H297" s="11"/>
      <c r="I297" s="10">
        <f>ROUND((H297*G297),2)</f>
        <v>0</v>
      </c>
      <c r="O297">
        <f>rekapitulace!H8</f>
        <v>21</v>
      </c>
      <c r="P297">
        <f>ROUND(O297/100*I297,2)</f>
        <v>0</v>
      </c>
    </row>
    <row r="298" ht="191.25">
      <c r="E298" s="12" t="s">
        <v>414</v>
      </c>
    </row>
    <row r="299" ht="12.75">
      <c r="E299" s="12" t="s">
        <v>415</v>
      </c>
    </row>
    <row r="300" spans="1:16" ht="12.75">
      <c r="A300" s="6">
        <v>90</v>
      </c>
      <c r="B300" s="6" t="s">
        <v>46</v>
      </c>
      <c r="C300" s="6" t="s">
        <v>416</v>
      </c>
      <c r="D300" s="6" t="s">
        <v>48</v>
      </c>
      <c r="E300" s="6" t="s">
        <v>417</v>
      </c>
      <c r="F300" s="6" t="s">
        <v>94</v>
      </c>
      <c r="G300" s="8">
        <v>27.4</v>
      </c>
      <c r="H300" s="11"/>
      <c r="I300" s="10">
        <f>ROUND((H300*G300),2)</f>
        <v>0</v>
      </c>
      <c r="O300">
        <f>rekapitulace!H8</f>
        <v>21</v>
      </c>
      <c r="P300">
        <f>ROUND(O300/100*I300,2)</f>
        <v>0</v>
      </c>
    </row>
    <row r="301" ht="140.25">
      <c r="E301" s="12" t="s">
        <v>418</v>
      </c>
    </row>
    <row r="302" ht="102">
      <c r="E302" s="12" t="s">
        <v>419</v>
      </c>
    </row>
    <row r="303" spans="1:16" ht="25.5">
      <c r="A303" s="6">
        <v>91</v>
      </c>
      <c r="B303" s="6" t="s">
        <v>46</v>
      </c>
      <c r="C303" s="6" t="s">
        <v>420</v>
      </c>
      <c r="D303" s="6" t="s">
        <v>48</v>
      </c>
      <c r="E303" s="6" t="s">
        <v>421</v>
      </c>
      <c r="F303" s="6" t="s">
        <v>123</v>
      </c>
      <c r="G303" s="8">
        <v>9.4</v>
      </c>
      <c r="H303" s="11"/>
      <c r="I303" s="10">
        <f>ROUND((H303*G303),2)</f>
        <v>0</v>
      </c>
      <c r="O303">
        <f>rekapitulace!H8</f>
        <v>21</v>
      </c>
      <c r="P303">
        <f>ROUND(O303/100*I303,2)</f>
        <v>0</v>
      </c>
    </row>
    <row r="304" ht="12.75">
      <c r="E304" s="12" t="s">
        <v>422</v>
      </c>
    </row>
    <row r="305" ht="114.75">
      <c r="E305" s="12" t="s">
        <v>423</v>
      </c>
    </row>
    <row r="306" spans="1:16" ht="25.5">
      <c r="A306" s="6">
        <v>92</v>
      </c>
      <c r="B306" s="6" t="s">
        <v>46</v>
      </c>
      <c r="C306" s="6" t="s">
        <v>424</v>
      </c>
      <c r="D306" s="6" t="s">
        <v>48</v>
      </c>
      <c r="E306" s="6" t="s">
        <v>425</v>
      </c>
      <c r="F306" s="6" t="s">
        <v>123</v>
      </c>
      <c r="G306" s="8">
        <v>4.3</v>
      </c>
      <c r="H306" s="11"/>
      <c r="I306" s="10">
        <f>ROUND((H306*G306),2)</f>
        <v>0</v>
      </c>
      <c r="O306">
        <f>rekapitulace!H8</f>
        <v>21</v>
      </c>
      <c r="P306">
        <f>ROUND(O306/100*I306,2)</f>
        <v>0</v>
      </c>
    </row>
    <row r="307" ht="12.75">
      <c r="E307" s="12" t="s">
        <v>426</v>
      </c>
    </row>
    <row r="308" ht="114.75">
      <c r="E308" s="12" t="s">
        <v>423</v>
      </c>
    </row>
    <row r="309" spans="1:16" ht="25.5">
      <c r="A309" s="6">
        <v>93</v>
      </c>
      <c r="B309" s="6" t="s">
        <v>46</v>
      </c>
      <c r="C309" s="6" t="s">
        <v>427</v>
      </c>
      <c r="D309" s="6" t="s">
        <v>48</v>
      </c>
      <c r="E309" s="6" t="s">
        <v>428</v>
      </c>
      <c r="F309" s="6" t="s">
        <v>123</v>
      </c>
      <c r="G309" s="8">
        <v>15.5</v>
      </c>
      <c r="H309" s="11"/>
      <c r="I309" s="10">
        <f>ROUND((H309*G309),2)</f>
        <v>0</v>
      </c>
      <c r="O309">
        <f>rekapitulace!H8</f>
        <v>21</v>
      </c>
      <c r="P309">
        <f>ROUND(O309/100*I309,2)</f>
        <v>0</v>
      </c>
    </row>
    <row r="310" ht="12.75">
      <c r="E310" s="12" t="s">
        <v>429</v>
      </c>
    </row>
    <row r="311" ht="114.75">
      <c r="E311" s="12" t="s">
        <v>423</v>
      </c>
    </row>
    <row r="312" spans="1:16" ht="25.5">
      <c r="A312" s="6">
        <v>94</v>
      </c>
      <c r="B312" s="6" t="s">
        <v>46</v>
      </c>
      <c r="C312" s="6" t="s">
        <v>430</v>
      </c>
      <c r="D312" s="6" t="s">
        <v>48</v>
      </c>
      <c r="E312" s="6" t="s">
        <v>431</v>
      </c>
      <c r="F312" s="6" t="s">
        <v>123</v>
      </c>
      <c r="G312" s="8">
        <v>17.9</v>
      </c>
      <c r="H312" s="11"/>
      <c r="I312" s="10">
        <f>ROUND((H312*G312),2)</f>
        <v>0</v>
      </c>
      <c r="O312">
        <f>rekapitulace!H8</f>
        <v>21</v>
      </c>
      <c r="P312">
        <f>ROUND(O312/100*I312,2)</f>
        <v>0</v>
      </c>
    </row>
    <row r="313" ht="12.75">
      <c r="E313" s="12" t="s">
        <v>432</v>
      </c>
    </row>
    <row r="314" ht="114.75">
      <c r="E314" s="12" t="s">
        <v>423</v>
      </c>
    </row>
    <row r="315" spans="1:16" ht="12.75" customHeight="1">
      <c r="A315" s="13"/>
      <c r="B315" s="13"/>
      <c r="C315" s="13" t="s">
        <v>43</v>
      </c>
      <c r="D315" s="13"/>
      <c r="E315" s="13" t="s">
        <v>370</v>
      </c>
      <c r="F315" s="13"/>
      <c r="G315" s="13"/>
      <c r="H315" s="13"/>
      <c r="I315" s="13">
        <f>SUM(I264:I314)</f>
        <v>0</v>
      </c>
      <c r="P315">
        <f>SUM(P264:P314)</f>
        <v>0</v>
      </c>
    </row>
    <row r="317" spans="1:16" ht="12.75" customHeight="1">
      <c r="A317" s="13"/>
      <c r="B317" s="13"/>
      <c r="C317" s="13"/>
      <c r="D317" s="13"/>
      <c r="E317" s="13" t="s">
        <v>75</v>
      </c>
      <c r="F317" s="13"/>
      <c r="G317" s="13"/>
      <c r="H317" s="13"/>
      <c r="I317" s="13">
        <f>+I21+I123+I156+I177+I219+I228+I261+I315</f>
        <v>0</v>
      </c>
      <c r="P317">
        <f>+P21+P123+P156+P177+P219+P228+P261+P315</f>
        <v>0</v>
      </c>
    </row>
    <row r="319" spans="1:9" ht="12.75" customHeight="1">
      <c r="A319" s="7" t="s">
        <v>76</v>
      </c>
      <c r="B319" s="7"/>
      <c r="C319" s="7"/>
      <c r="D319" s="7"/>
      <c r="E319" s="7"/>
      <c r="F319" s="7"/>
      <c r="G319" s="7"/>
      <c r="H319" s="7"/>
      <c r="I319" s="7"/>
    </row>
    <row r="320" spans="1:9" ht="12.75" customHeight="1">
      <c r="A320" s="7"/>
      <c r="B320" s="7"/>
      <c r="C320" s="7"/>
      <c r="D320" s="7"/>
      <c r="E320" s="7" t="s">
        <v>77</v>
      </c>
      <c r="F320" s="7"/>
      <c r="G320" s="7"/>
      <c r="H320" s="7"/>
      <c r="I320" s="7"/>
    </row>
    <row r="321" spans="1:16" ht="12.75" customHeight="1">
      <c r="A321" s="13"/>
      <c r="B321" s="13"/>
      <c r="C321" s="13"/>
      <c r="D321" s="13"/>
      <c r="E321" s="13" t="s">
        <v>78</v>
      </c>
      <c r="F321" s="13"/>
      <c r="G321" s="13"/>
      <c r="H321" s="13"/>
      <c r="I321" s="13">
        <v>0</v>
      </c>
      <c r="P321">
        <v>0</v>
      </c>
    </row>
    <row r="322" spans="1:9" ht="12.75" customHeight="1">
      <c r="A322" s="13"/>
      <c r="B322" s="13"/>
      <c r="C322" s="13"/>
      <c r="D322" s="13"/>
      <c r="E322" s="13" t="s">
        <v>79</v>
      </c>
      <c r="F322" s="13"/>
      <c r="G322" s="13"/>
      <c r="H322" s="13"/>
      <c r="I322" s="13"/>
    </row>
    <row r="323" spans="1:16" ht="12.75" customHeight="1">
      <c r="A323" s="13"/>
      <c r="B323" s="13"/>
      <c r="C323" s="13"/>
      <c r="D323" s="13"/>
      <c r="E323" s="13" t="s">
        <v>80</v>
      </c>
      <c r="F323" s="13"/>
      <c r="G323" s="13"/>
      <c r="H323" s="13"/>
      <c r="I323" s="13">
        <v>0</v>
      </c>
      <c r="P323">
        <v>0</v>
      </c>
    </row>
    <row r="324" spans="1:16" ht="12.75" customHeight="1">
      <c r="A324" s="13"/>
      <c r="B324" s="13"/>
      <c r="C324" s="13"/>
      <c r="D324" s="13"/>
      <c r="E324" s="13" t="s">
        <v>81</v>
      </c>
      <c r="F324" s="13"/>
      <c r="G324" s="13"/>
      <c r="H324" s="13"/>
      <c r="I324" s="13">
        <f>I321+I323</f>
        <v>0</v>
      </c>
      <c r="P324">
        <f>P321+P323</f>
        <v>0</v>
      </c>
    </row>
    <row r="326" spans="1:16" ht="12.75" customHeight="1">
      <c r="A326" s="13"/>
      <c r="B326" s="13"/>
      <c r="C326" s="13"/>
      <c r="D326" s="13"/>
      <c r="E326" s="13" t="s">
        <v>81</v>
      </c>
      <c r="F326" s="13"/>
      <c r="G326" s="13"/>
      <c r="H326" s="13"/>
      <c r="I326" s="13">
        <f>I317+I324</f>
        <v>0</v>
      </c>
      <c r="P326">
        <f>P317+P324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433</v>
      </c>
      <c r="D5" s="5"/>
      <c r="E5" s="5" t="s">
        <v>434</v>
      </c>
    </row>
    <row r="6" spans="1:5" ht="12.75" customHeight="1">
      <c r="A6" t="s">
        <v>18</v>
      </c>
      <c r="C6" s="5" t="s">
        <v>433</v>
      </c>
      <c r="D6" s="5"/>
      <c r="E6" s="5" t="s">
        <v>434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84</v>
      </c>
      <c r="D12" s="6" t="s">
        <v>48</v>
      </c>
      <c r="E12" s="6" t="s">
        <v>85</v>
      </c>
      <c r="F12" s="6" t="s">
        <v>86</v>
      </c>
      <c r="G12" s="8">
        <v>22484.32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51">
      <c r="E13" s="12" t="s">
        <v>435</v>
      </c>
    </row>
    <row r="14" ht="25.5">
      <c r="E14" s="12" t="s">
        <v>88</v>
      </c>
    </row>
    <row r="15" spans="1:16" ht="25.5">
      <c r="A15" s="6">
        <v>2</v>
      </c>
      <c r="B15" s="6" t="s">
        <v>46</v>
      </c>
      <c r="C15" s="6" t="s">
        <v>89</v>
      </c>
      <c r="D15" s="6" t="s">
        <v>48</v>
      </c>
      <c r="E15" s="6" t="s">
        <v>90</v>
      </c>
      <c r="F15" s="6" t="s">
        <v>86</v>
      </c>
      <c r="G15" s="8">
        <v>84.952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51">
      <c r="E16" s="12" t="s">
        <v>436</v>
      </c>
    </row>
    <row r="17" ht="25.5">
      <c r="E17" s="12" t="s">
        <v>88</v>
      </c>
    </row>
    <row r="18" spans="1:16" ht="25.5">
      <c r="A18" s="6">
        <v>3</v>
      </c>
      <c r="B18" s="6" t="s">
        <v>46</v>
      </c>
      <c r="C18" s="6" t="s">
        <v>92</v>
      </c>
      <c r="D18" s="6" t="s">
        <v>48</v>
      </c>
      <c r="E18" s="6" t="s">
        <v>93</v>
      </c>
      <c r="F18" s="6" t="s">
        <v>94</v>
      </c>
      <c r="G18" s="8">
        <v>830.307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38.25">
      <c r="E19" s="12" t="s">
        <v>437</v>
      </c>
    </row>
    <row r="20" ht="25.5">
      <c r="E20" s="12" t="s">
        <v>96</v>
      </c>
    </row>
    <row r="21" spans="1:16" ht="12.75" customHeight="1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SUM(P12:P20)</f>
        <v>0</v>
      </c>
    </row>
    <row r="23" spans="1:9" ht="12.75" customHeight="1">
      <c r="A23" s="7"/>
      <c r="B23" s="7"/>
      <c r="C23" s="7" t="s">
        <v>25</v>
      </c>
      <c r="D23" s="7"/>
      <c r="E23" s="7" t="s">
        <v>71</v>
      </c>
      <c r="F23" s="7"/>
      <c r="G23" s="9"/>
      <c r="H23" s="7"/>
      <c r="I23" s="9"/>
    </row>
    <row r="24" spans="1:16" ht="25.5">
      <c r="A24" s="6">
        <v>4</v>
      </c>
      <c r="B24" s="6" t="s">
        <v>46</v>
      </c>
      <c r="C24" s="6" t="s">
        <v>97</v>
      </c>
      <c r="D24" s="6" t="s">
        <v>48</v>
      </c>
      <c r="E24" s="6" t="s">
        <v>438</v>
      </c>
      <c r="F24" s="6" t="s">
        <v>99</v>
      </c>
      <c r="G24" s="8">
        <v>2657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2" t="s">
        <v>439</v>
      </c>
    </row>
    <row r="26" ht="38.25">
      <c r="E26" s="12" t="s">
        <v>101</v>
      </c>
    </row>
    <row r="27" spans="1:16" ht="38.25">
      <c r="A27" s="6">
        <v>5</v>
      </c>
      <c r="B27" s="6" t="s">
        <v>46</v>
      </c>
      <c r="C27" s="6" t="s">
        <v>440</v>
      </c>
      <c r="D27" s="6" t="s">
        <v>48</v>
      </c>
      <c r="E27" s="6" t="s">
        <v>441</v>
      </c>
      <c r="F27" s="6" t="s">
        <v>67</v>
      </c>
      <c r="G27" s="8">
        <v>29</v>
      </c>
      <c r="H27" s="11"/>
      <c r="I27" s="10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2" t="s">
        <v>442</v>
      </c>
    </row>
    <row r="29" ht="165.75">
      <c r="E29" s="12" t="s">
        <v>105</v>
      </c>
    </row>
    <row r="30" spans="1:16" ht="25.5">
      <c r="A30" s="6">
        <v>6</v>
      </c>
      <c r="B30" s="6" t="s">
        <v>46</v>
      </c>
      <c r="C30" s="6" t="s">
        <v>109</v>
      </c>
      <c r="D30" s="6" t="s">
        <v>48</v>
      </c>
      <c r="E30" s="6" t="s">
        <v>443</v>
      </c>
      <c r="F30" s="6" t="s">
        <v>67</v>
      </c>
      <c r="G30" s="8">
        <v>2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2" t="s">
        <v>108</v>
      </c>
    </row>
    <row r="32" ht="63.75">
      <c r="E32" s="12" t="s">
        <v>112</v>
      </c>
    </row>
    <row r="33" spans="1:16" ht="25.5">
      <c r="A33" s="6">
        <v>7</v>
      </c>
      <c r="B33" s="6" t="s">
        <v>46</v>
      </c>
      <c r="C33" s="6" t="s">
        <v>113</v>
      </c>
      <c r="D33" s="6" t="s">
        <v>48</v>
      </c>
      <c r="E33" s="6" t="s">
        <v>114</v>
      </c>
      <c r="F33" s="6" t="s">
        <v>99</v>
      </c>
      <c r="G33" s="8">
        <v>292.5</v>
      </c>
      <c r="H33" s="11"/>
      <c r="I33" s="10">
        <f>ROUND((H33*G33),2)</f>
        <v>0</v>
      </c>
      <c r="O33">
        <f>rekapitulace!H8</f>
        <v>21</v>
      </c>
      <c r="P33">
        <f>ROUND(O33/100*I33,2)</f>
        <v>0</v>
      </c>
    </row>
    <row r="34" ht="12.75">
      <c r="E34" s="12" t="s">
        <v>444</v>
      </c>
    </row>
    <row r="35" ht="63.75">
      <c r="E35" s="12" t="s">
        <v>116</v>
      </c>
    </row>
    <row r="36" spans="1:16" ht="38.25">
      <c r="A36" s="6">
        <v>8</v>
      </c>
      <c r="B36" s="6" t="s">
        <v>46</v>
      </c>
      <c r="C36" s="6" t="s">
        <v>117</v>
      </c>
      <c r="D36" s="6" t="s">
        <v>48</v>
      </c>
      <c r="E36" s="6" t="s">
        <v>118</v>
      </c>
      <c r="F36" s="6" t="s">
        <v>94</v>
      </c>
      <c r="G36" s="8">
        <v>1008.9</v>
      </c>
      <c r="H36" s="11"/>
      <c r="I36" s="10">
        <f>ROUND((H36*G36),2)</f>
        <v>0</v>
      </c>
      <c r="O36">
        <f>rekapitulace!H8</f>
        <v>21</v>
      </c>
      <c r="P36">
        <f>ROUND(O36/100*I36,2)</f>
        <v>0</v>
      </c>
    </row>
    <row r="37" ht="12.75">
      <c r="E37" s="12" t="s">
        <v>445</v>
      </c>
    </row>
    <row r="38" ht="63.75">
      <c r="E38" s="12" t="s">
        <v>120</v>
      </c>
    </row>
    <row r="39" spans="1:16" ht="38.25">
      <c r="A39" s="6">
        <v>9</v>
      </c>
      <c r="B39" s="6" t="s">
        <v>46</v>
      </c>
      <c r="C39" s="6" t="s">
        <v>125</v>
      </c>
      <c r="D39" s="6" t="s">
        <v>48</v>
      </c>
      <c r="E39" s="6" t="s">
        <v>126</v>
      </c>
      <c r="F39" s="6" t="s">
        <v>94</v>
      </c>
      <c r="G39" s="8">
        <v>828.72</v>
      </c>
      <c r="H39" s="11"/>
      <c r="I39" s="10">
        <f>ROUND((H39*G39),2)</f>
        <v>0</v>
      </c>
      <c r="O39">
        <f>rekapitulace!H8</f>
        <v>21</v>
      </c>
      <c r="P39">
        <f>ROUND(O39/100*I39,2)</f>
        <v>0</v>
      </c>
    </row>
    <row r="40" ht="140.25">
      <c r="E40" s="12" t="s">
        <v>446</v>
      </c>
    </row>
    <row r="41" ht="63.75">
      <c r="E41" s="12" t="s">
        <v>120</v>
      </c>
    </row>
    <row r="42" spans="1:16" ht="25.5">
      <c r="A42" s="6">
        <v>10</v>
      </c>
      <c r="B42" s="6" t="s">
        <v>46</v>
      </c>
      <c r="C42" s="6" t="s">
        <v>132</v>
      </c>
      <c r="D42" s="6" t="s">
        <v>48</v>
      </c>
      <c r="E42" s="6" t="s">
        <v>133</v>
      </c>
      <c r="F42" s="6" t="s">
        <v>94</v>
      </c>
      <c r="G42" s="8">
        <v>47.246</v>
      </c>
      <c r="H42" s="11"/>
      <c r="I42" s="10">
        <f>ROUND((H42*G42),2)</f>
        <v>0</v>
      </c>
      <c r="O42">
        <f>rekapitulace!H8</f>
        <v>21</v>
      </c>
      <c r="P42">
        <f>ROUND(O42/100*I42,2)</f>
        <v>0</v>
      </c>
    </row>
    <row r="43" ht="51">
      <c r="E43" s="12" t="s">
        <v>447</v>
      </c>
    </row>
    <row r="44" ht="331.5">
      <c r="E44" s="12" t="s">
        <v>135</v>
      </c>
    </row>
    <row r="45" spans="1:16" ht="12.75">
      <c r="A45" s="6">
        <v>11</v>
      </c>
      <c r="B45" s="6" t="s">
        <v>46</v>
      </c>
      <c r="C45" s="6" t="s">
        <v>136</v>
      </c>
      <c r="D45" s="6" t="s">
        <v>48</v>
      </c>
      <c r="E45" s="6" t="s">
        <v>137</v>
      </c>
      <c r="F45" s="6" t="s">
        <v>94</v>
      </c>
      <c r="G45" s="8">
        <v>94.19</v>
      </c>
      <c r="H45" s="11"/>
      <c r="I45" s="10">
        <f>ROUND((H45*G45),2)</f>
        <v>0</v>
      </c>
      <c r="O45">
        <f>rekapitulace!H8</f>
        <v>21</v>
      </c>
      <c r="P45">
        <f>ROUND(O45/100*I45,2)</f>
        <v>0</v>
      </c>
    </row>
    <row r="46" ht="63.75">
      <c r="E46" s="12" t="s">
        <v>448</v>
      </c>
    </row>
    <row r="47" ht="331.5">
      <c r="E47" s="12" t="s">
        <v>135</v>
      </c>
    </row>
    <row r="48" spans="1:16" ht="25.5">
      <c r="A48" s="6">
        <v>12</v>
      </c>
      <c r="B48" s="6" t="s">
        <v>46</v>
      </c>
      <c r="C48" s="6" t="s">
        <v>139</v>
      </c>
      <c r="D48" s="6" t="s">
        <v>48</v>
      </c>
      <c r="E48" s="6" t="s">
        <v>449</v>
      </c>
      <c r="F48" s="6" t="s">
        <v>94</v>
      </c>
      <c r="G48" s="8">
        <v>3120.7</v>
      </c>
      <c r="H48" s="11"/>
      <c r="I48" s="10">
        <f>ROUND((H48*G48),2)</f>
        <v>0</v>
      </c>
      <c r="O48">
        <f>rekapitulace!H8</f>
        <v>21</v>
      </c>
      <c r="P48">
        <f>ROUND(O48/100*I48,2)</f>
        <v>0</v>
      </c>
    </row>
    <row r="49" ht="12.75">
      <c r="E49" s="12" t="s">
        <v>450</v>
      </c>
    </row>
    <row r="50" ht="331.5">
      <c r="E50" s="12" t="s">
        <v>142</v>
      </c>
    </row>
    <row r="51" spans="1:16" ht="12.75">
      <c r="A51" s="6">
        <v>13</v>
      </c>
      <c r="B51" s="6" t="s">
        <v>46</v>
      </c>
      <c r="C51" s="6" t="s">
        <v>143</v>
      </c>
      <c r="D51" s="6" t="s">
        <v>48</v>
      </c>
      <c r="E51" s="6" t="s">
        <v>144</v>
      </c>
      <c r="F51" s="6" t="s">
        <v>94</v>
      </c>
      <c r="G51" s="8">
        <v>10712.97</v>
      </c>
      <c r="H51" s="11"/>
      <c r="I51" s="10">
        <f>ROUND((H51*G51),2)</f>
        <v>0</v>
      </c>
      <c r="O51">
        <f>rekapitulace!H8</f>
        <v>21</v>
      </c>
      <c r="P51">
        <f>ROUND(O51/100*I51,2)</f>
        <v>0</v>
      </c>
    </row>
    <row r="52" ht="89.25">
      <c r="E52" s="12" t="s">
        <v>451</v>
      </c>
    </row>
    <row r="53" ht="331.5">
      <c r="E53" s="12" t="s">
        <v>142</v>
      </c>
    </row>
    <row r="54" spans="1:16" ht="25.5">
      <c r="A54" s="6">
        <v>14</v>
      </c>
      <c r="B54" s="6" t="s">
        <v>46</v>
      </c>
      <c r="C54" s="6" t="s">
        <v>149</v>
      </c>
      <c r="D54" s="6" t="s">
        <v>48</v>
      </c>
      <c r="E54" s="6" t="s">
        <v>150</v>
      </c>
      <c r="F54" s="6" t="s">
        <v>94</v>
      </c>
      <c r="G54" s="8">
        <v>42.318</v>
      </c>
      <c r="H54" s="11"/>
      <c r="I54" s="10">
        <f>ROUND((H54*G54),2)</f>
        <v>0</v>
      </c>
      <c r="O54">
        <f>rekapitulace!H8</f>
        <v>21</v>
      </c>
      <c r="P54">
        <f>ROUND(O54/100*I54,2)</f>
        <v>0</v>
      </c>
    </row>
    <row r="55" ht="12.75">
      <c r="E55" s="12" t="s">
        <v>452</v>
      </c>
    </row>
    <row r="56" ht="306">
      <c r="E56" s="12" t="s">
        <v>152</v>
      </c>
    </row>
    <row r="57" spans="1:16" ht="25.5">
      <c r="A57" s="6">
        <v>15</v>
      </c>
      <c r="B57" s="6" t="s">
        <v>46</v>
      </c>
      <c r="C57" s="6" t="s">
        <v>153</v>
      </c>
      <c r="D57" s="6" t="s">
        <v>48</v>
      </c>
      <c r="E57" s="6" t="s">
        <v>453</v>
      </c>
      <c r="F57" s="6" t="s">
        <v>94</v>
      </c>
      <c r="G57" s="8">
        <v>830.307</v>
      </c>
      <c r="H57" s="11"/>
      <c r="I57" s="10">
        <f>ROUND((H57*G57),2)</f>
        <v>0</v>
      </c>
      <c r="O57">
        <f>rekapitulace!H8</f>
        <v>21</v>
      </c>
      <c r="P57">
        <f>ROUND(O57/100*I57,2)</f>
        <v>0</v>
      </c>
    </row>
    <row r="58" ht="38.25">
      <c r="E58" s="12" t="s">
        <v>437</v>
      </c>
    </row>
    <row r="59" ht="306">
      <c r="E59" s="12" t="s">
        <v>152</v>
      </c>
    </row>
    <row r="60" spans="1:16" ht="25.5">
      <c r="A60" s="6">
        <v>16</v>
      </c>
      <c r="B60" s="6" t="s">
        <v>46</v>
      </c>
      <c r="C60" s="6" t="s">
        <v>156</v>
      </c>
      <c r="D60" s="6" t="s">
        <v>48</v>
      </c>
      <c r="E60" s="6" t="s">
        <v>454</v>
      </c>
      <c r="F60" s="6" t="s">
        <v>94</v>
      </c>
      <c r="G60" s="8">
        <v>3120.7</v>
      </c>
      <c r="H60" s="11"/>
      <c r="I60" s="10">
        <f>ROUND((H60*G60),2)</f>
        <v>0</v>
      </c>
      <c r="O60">
        <f>rekapitulace!H8</f>
        <v>21</v>
      </c>
      <c r="P60">
        <f>ROUND(O60/100*I60,2)</f>
        <v>0</v>
      </c>
    </row>
    <row r="61" ht="12.75">
      <c r="E61" s="12" t="s">
        <v>450</v>
      </c>
    </row>
    <row r="62" ht="306">
      <c r="E62" s="12" t="s">
        <v>158</v>
      </c>
    </row>
    <row r="63" spans="1:16" ht="25.5">
      <c r="A63" s="6">
        <v>17</v>
      </c>
      <c r="B63" s="6" t="s">
        <v>46</v>
      </c>
      <c r="C63" s="6" t="s">
        <v>159</v>
      </c>
      <c r="D63" s="6" t="s">
        <v>48</v>
      </c>
      <c r="E63" s="6" t="s">
        <v>160</v>
      </c>
      <c r="F63" s="6" t="s">
        <v>123</v>
      </c>
      <c r="G63" s="8">
        <v>1740</v>
      </c>
      <c r="H63" s="11"/>
      <c r="I63" s="10">
        <f>ROUND((H63*G63),2)</f>
        <v>0</v>
      </c>
      <c r="O63">
        <f>rekapitulace!H8</f>
        <v>21</v>
      </c>
      <c r="P63">
        <f>ROUND(O63/100*I63,2)</f>
        <v>0</v>
      </c>
    </row>
    <row r="64" ht="12.75">
      <c r="E64" s="12" t="s">
        <v>455</v>
      </c>
    </row>
    <row r="65" ht="25.5">
      <c r="E65" s="12" t="s">
        <v>162</v>
      </c>
    </row>
    <row r="66" spans="1:16" ht="12.75">
      <c r="A66" s="6">
        <v>18</v>
      </c>
      <c r="B66" s="6" t="s">
        <v>46</v>
      </c>
      <c r="C66" s="6" t="s">
        <v>456</v>
      </c>
      <c r="D66" s="6" t="s">
        <v>48</v>
      </c>
      <c r="E66" s="6" t="s">
        <v>457</v>
      </c>
      <c r="F66" s="6" t="s">
        <v>123</v>
      </c>
      <c r="G66" s="8">
        <v>4.2</v>
      </c>
      <c r="H66" s="11"/>
      <c r="I66" s="10">
        <f>ROUND((H66*G66),2)</f>
        <v>0</v>
      </c>
      <c r="O66">
        <f>rekapitulace!H8</f>
        <v>21</v>
      </c>
      <c r="P66">
        <f>ROUND(O66/100*I66,2)</f>
        <v>0</v>
      </c>
    </row>
    <row r="67" ht="12.75">
      <c r="E67" s="12" t="s">
        <v>458</v>
      </c>
    </row>
    <row r="68" ht="25.5">
      <c r="E68" s="12" t="s">
        <v>162</v>
      </c>
    </row>
    <row r="69" spans="1:16" ht="25.5">
      <c r="A69" s="6">
        <v>19</v>
      </c>
      <c r="B69" s="6" t="s">
        <v>46</v>
      </c>
      <c r="C69" s="6" t="s">
        <v>163</v>
      </c>
      <c r="D69" s="6" t="s">
        <v>48</v>
      </c>
      <c r="E69" s="6" t="s">
        <v>164</v>
      </c>
      <c r="F69" s="6" t="s">
        <v>123</v>
      </c>
      <c r="G69" s="8">
        <v>71.3</v>
      </c>
      <c r="H69" s="11"/>
      <c r="I69" s="10">
        <f>ROUND((H69*G69),2)</f>
        <v>0</v>
      </c>
      <c r="O69">
        <f>rekapitulace!H8</f>
        <v>21</v>
      </c>
      <c r="P69">
        <f>ROUND(O69/100*I69,2)</f>
        <v>0</v>
      </c>
    </row>
    <row r="70" ht="12.75">
      <c r="E70" s="12" t="s">
        <v>459</v>
      </c>
    </row>
    <row r="71" ht="25.5">
      <c r="E71" s="12" t="s">
        <v>162</v>
      </c>
    </row>
    <row r="72" spans="1:16" ht="12.75">
      <c r="A72" s="6">
        <v>20</v>
      </c>
      <c r="B72" s="6" t="s">
        <v>46</v>
      </c>
      <c r="C72" s="6" t="s">
        <v>166</v>
      </c>
      <c r="D72" s="6" t="s">
        <v>48</v>
      </c>
      <c r="E72" s="6" t="s">
        <v>460</v>
      </c>
      <c r="F72" s="6" t="s">
        <v>123</v>
      </c>
      <c r="G72" s="8">
        <v>67.9</v>
      </c>
      <c r="H72" s="11"/>
      <c r="I72" s="10">
        <f>ROUND((H72*G72),2)</f>
        <v>0</v>
      </c>
      <c r="O72">
        <f>rekapitulace!H8</f>
        <v>21</v>
      </c>
      <c r="P72">
        <f>ROUND(O72/100*I72,2)</f>
        <v>0</v>
      </c>
    </row>
    <row r="73" ht="38.25">
      <c r="E73" s="12" t="s">
        <v>461</v>
      </c>
    </row>
    <row r="74" ht="25.5">
      <c r="E74" s="12" t="s">
        <v>162</v>
      </c>
    </row>
    <row r="75" spans="1:16" ht="12.75">
      <c r="A75" s="6">
        <v>21</v>
      </c>
      <c r="B75" s="6" t="s">
        <v>46</v>
      </c>
      <c r="C75" s="6" t="s">
        <v>462</v>
      </c>
      <c r="D75" s="6" t="s">
        <v>48</v>
      </c>
      <c r="E75" s="6" t="s">
        <v>463</v>
      </c>
      <c r="F75" s="6" t="s">
        <v>123</v>
      </c>
      <c r="G75" s="8">
        <v>25</v>
      </c>
      <c r="H75" s="11"/>
      <c r="I75" s="10">
        <f>ROUND((H75*G75),2)</f>
        <v>0</v>
      </c>
      <c r="O75">
        <f>rekapitulace!H8</f>
        <v>21</v>
      </c>
      <c r="P75">
        <f>ROUND(O75/100*I75,2)</f>
        <v>0</v>
      </c>
    </row>
    <row r="76" ht="38.25">
      <c r="E76" s="12" t="s">
        <v>464</v>
      </c>
    </row>
    <row r="77" ht="25.5">
      <c r="E77" s="12" t="s">
        <v>162</v>
      </c>
    </row>
    <row r="78" spans="1:16" ht="25.5">
      <c r="A78" s="6">
        <v>22</v>
      </c>
      <c r="B78" s="6" t="s">
        <v>46</v>
      </c>
      <c r="C78" s="6" t="s">
        <v>179</v>
      </c>
      <c r="D78" s="6" t="s">
        <v>48</v>
      </c>
      <c r="E78" s="6" t="s">
        <v>465</v>
      </c>
      <c r="F78" s="6" t="s">
        <v>94</v>
      </c>
      <c r="G78" s="8">
        <v>3167.915</v>
      </c>
      <c r="H78" s="11"/>
      <c r="I78" s="10">
        <f>ROUND((H78*G78),2)</f>
        <v>0</v>
      </c>
      <c r="O78">
        <f>rekapitulace!H8</f>
        <v>21</v>
      </c>
      <c r="P78">
        <f>ROUND(O78/100*I78,2)</f>
        <v>0</v>
      </c>
    </row>
    <row r="79" ht="76.5">
      <c r="E79" s="12" t="s">
        <v>466</v>
      </c>
    </row>
    <row r="80" ht="255">
      <c r="E80" s="12" t="s">
        <v>182</v>
      </c>
    </row>
    <row r="81" spans="1:16" ht="12.75">
      <c r="A81" s="6">
        <v>23</v>
      </c>
      <c r="B81" s="6" t="s">
        <v>46</v>
      </c>
      <c r="C81" s="6" t="s">
        <v>183</v>
      </c>
      <c r="D81" s="6" t="s">
        <v>48</v>
      </c>
      <c r="E81" s="6" t="s">
        <v>467</v>
      </c>
      <c r="F81" s="6" t="s">
        <v>94</v>
      </c>
      <c r="G81" s="8">
        <v>13975.078</v>
      </c>
      <c r="H81" s="11"/>
      <c r="I81" s="10">
        <f>ROUND((H81*G81),2)</f>
        <v>0</v>
      </c>
      <c r="O81">
        <f>rekapitulace!H8</f>
        <v>21</v>
      </c>
      <c r="P81">
        <f>ROUND(O81/100*I81,2)</f>
        <v>0</v>
      </c>
    </row>
    <row r="82" ht="51">
      <c r="E82" s="12" t="s">
        <v>468</v>
      </c>
    </row>
    <row r="83" ht="191.25">
      <c r="E83" s="12" t="s">
        <v>186</v>
      </c>
    </row>
    <row r="84" spans="1:16" ht="25.5">
      <c r="A84" s="6">
        <v>24</v>
      </c>
      <c r="B84" s="6" t="s">
        <v>46</v>
      </c>
      <c r="C84" s="6" t="s">
        <v>195</v>
      </c>
      <c r="D84" s="6" t="s">
        <v>48</v>
      </c>
      <c r="E84" s="6" t="s">
        <v>196</v>
      </c>
      <c r="F84" s="6" t="s">
        <v>94</v>
      </c>
      <c r="G84" s="8">
        <v>2559.45</v>
      </c>
      <c r="H84" s="11"/>
      <c r="I84" s="10">
        <f>ROUND((H84*G84),2)</f>
        <v>0</v>
      </c>
      <c r="O84">
        <f>rekapitulace!H8</f>
        <v>21</v>
      </c>
      <c r="P84">
        <f>ROUND(O84/100*I84,2)</f>
        <v>0</v>
      </c>
    </row>
    <row r="85" ht="12.75">
      <c r="E85" s="12" t="s">
        <v>469</v>
      </c>
    </row>
    <row r="86" ht="242.25">
      <c r="E86" s="12" t="s">
        <v>198</v>
      </c>
    </row>
    <row r="87" spans="1:16" ht="12.75">
      <c r="A87" s="6">
        <v>25</v>
      </c>
      <c r="B87" s="6" t="s">
        <v>46</v>
      </c>
      <c r="C87" s="6" t="s">
        <v>199</v>
      </c>
      <c r="D87" s="6" t="s">
        <v>48</v>
      </c>
      <c r="E87" s="6" t="s">
        <v>200</v>
      </c>
      <c r="F87" s="6" t="s">
        <v>94</v>
      </c>
      <c r="G87" s="8">
        <v>1899</v>
      </c>
      <c r="H87" s="11"/>
      <c r="I87" s="10">
        <f>ROUND((H87*G87),2)</f>
        <v>0</v>
      </c>
      <c r="O87">
        <f>rekapitulace!H8</f>
        <v>21</v>
      </c>
      <c r="P87">
        <f>ROUND(O87/100*I87,2)</f>
        <v>0</v>
      </c>
    </row>
    <row r="88" ht="51">
      <c r="E88" s="12" t="s">
        <v>470</v>
      </c>
    </row>
    <row r="89" ht="267.75">
      <c r="E89" s="12" t="s">
        <v>202</v>
      </c>
    </row>
    <row r="90" spans="1:16" ht="12.75">
      <c r="A90" s="6">
        <v>26</v>
      </c>
      <c r="B90" s="6" t="s">
        <v>46</v>
      </c>
      <c r="C90" s="6" t="s">
        <v>203</v>
      </c>
      <c r="D90" s="6" t="s">
        <v>48</v>
      </c>
      <c r="E90" s="6" t="s">
        <v>204</v>
      </c>
      <c r="F90" s="6" t="s">
        <v>99</v>
      </c>
      <c r="G90" s="8">
        <v>24554.5</v>
      </c>
      <c r="H90" s="11"/>
      <c r="I90" s="10">
        <f>ROUND((H90*G90),2)</f>
        <v>0</v>
      </c>
      <c r="O90">
        <f>rekapitulace!H8</f>
        <v>21</v>
      </c>
      <c r="P90">
        <f>ROUND(O90/100*I90,2)</f>
        <v>0</v>
      </c>
    </row>
    <row r="91" ht="89.25">
      <c r="E91" s="12" t="s">
        <v>471</v>
      </c>
    </row>
    <row r="92" ht="25.5">
      <c r="E92" s="12" t="s">
        <v>206</v>
      </c>
    </row>
    <row r="93" spans="1:16" ht="25.5">
      <c r="A93" s="6">
        <v>27</v>
      </c>
      <c r="B93" s="6" t="s">
        <v>46</v>
      </c>
      <c r="C93" s="6" t="s">
        <v>207</v>
      </c>
      <c r="D93" s="6" t="s">
        <v>48</v>
      </c>
      <c r="E93" s="6" t="s">
        <v>472</v>
      </c>
      <c r="F93" s="6" t="s">
        <v>99</v>
      </c>
      <c r="G93" s="8">
        <v>4958.6</v>
      </c>
      <c r="H93" s="11"/>
      <c r="I93" s="10">
        <f>ROUND((H93*G93),2)</f>
        <v>0</v>
      </c>
      <c r="O93">
        <f>rekapitulace!H8</f>
        <v>21</v>
      </c>
      <c r="P93">
        <f>ROUND(O93/100*I93,2)</f>
        <v>0</v>
      </c>
    </row>
    <row r="94" ht="12.75">
      <c r="E94" s="12" t="s">
        <v>473</v>
      </c>
    </row>
    <row r="95" ht="38.25">
      <c r="E95" s="12" t="s">
        <v>210</v>
      </c>
    </row>
    <row r="96" spans="1:16" ht="25.5">
      <c r="A96" s="6">
        <v>28</v>
      </c>
      <c r="B96" s="6" t="s">
        <v>46</v>
      </c>
      <c r="C96" s="6" t="s">
        <v>211</v>
      </c>
      <c r="D96" s="6" t="s">
        <v>48</v>
      </c>
      <c r="E96" s="6" t="s">
        <v>474</v>
      </c>
      <c r="F96" s="6" t="s">
        <v>99</v>
      </c>
      <c r="G96" s="8">
        <v>576.78</v>
      </c>
      <c r="H96" s="11"/>
      <c r="I96" s="10">
        <f>ROUND((H96*G96),2)</f>
        <v>0</v>
      </c>
      <c r="O96">
        <f>rekapitulace!H8</f>
        <v>21</v>
      </c>
      <c r="P96">
        <f>ROUND(O96/100*I96,2)</f>
        <v>0</v>
      </c>
    </row>
    <row r="97" ht="38.25">
      <c r="E97" s="12" t="s">
        <v>475</v>
      </c>
    </row>
    <row r="98" ht="38.25">
      <c r="E98" s="12" t="s">
        <v>214</v>
      </c>
    </row>
    <row r="99" spans="1:16" ht="12.75">
      <c r="A99" s="6">
        <v>29</v>
      </c>
      <c r="B99" s="6" t="s">
        <v>46</v>
      </c>
      <c r="C99" s="6" t="s">
        <v>215</v>
      </c>
      <c r="D99" s="6" t="s">
        <v>48</v>
      </c>
      <c r="E99" s="6" t="s">
        <v>216</v>
      </c>
      <c r="F99" s="6" t="s">
        <v>99</v>
      </c>
      <c r="G99" s="8">
        <v>5535.38</v>
      </c>
      <c r="H99" s="11"/>
      <c r="I99" s="10">
        <f>ROUND((H99*G99),2)</f>
        <v>0</v>
      </c>
      <c r="O99">
        <f>rekapitulace!H8</f>
        <v>21</v>
      </c>
      <c r="P99">
        <f>ROUND(O99/100*I99,2)</f>
        <v>0</v>
      </c>
    </row>
    <row r="100" ht="38.25">
      <c r="E100" s="12" t="s">
        <v>476</v>
      </c>
    </row>
    <row r="101" ht="25.5">
      <c r="E101" s="12" t="s">
        <v>218</v>
      </c>
    </row>
    <row r="102" spans="1:16" ht="12.75" customHeight="1">
      <c r="A102" s="13"/>
      <c r="B102" s="13"/>
      <c r="C102" s="13" t="s">
        <v>25</v>
      </c>
      <c r="D102" s="13"/>
      <c r="E102" s="13" t="s">
        <v>71</v>
      </c>
      <c r="F102" s="13"/>
      <c r="G102" s="13"/>
      <c r="H102" s="13"/>
      <c r="I102" s="13">
        <f>SUM(I24:I101)</f>
        <v>0</v>
      </c>
      <c r="P102">
        <f>SUM(P24:P101)</f>
        <v>0</v>
      </c>
    </row>
    <row r="104" spans="1:9" ht="12.75" customHeight="1">
      <c r="A104" s="7"/>
      <c r="B104" s="7"/>
      <c r="C104" s="7" t="s">
        <v>36</v>
      </c>
      <c r="D104" s="7"/>
      <c r="E104" s="7" t="s">
        <v>219</v>
      </c>
      <c r="F104" s="7"/>
      <c r="G104" s="9"/>
      <c r="H104" s="7"/>
      <c r="I104" s="9"/>
    </row>
    <row r="105" spans="1:16" ht="12.75">
      <c r="A105" s="6">
        <v>30</v>
      </c>
      <c r="B105" s="6" t="s">
        <v>46</v>
      </c>
      <c r="C105" s="6" t="s">
        <v>220</v>
      </c>
      <c r="D105" s="6" t="s">
        <v>48</v>
      </c>
      <c r="E105" s="6" t="s">
        <v>221</v>
      </c>
      <c r="F105" s="6" t="s">
        <v>99</v>
      </c>
      <c r="G105" s="8">
        <v>1310.76</v>
      </c>
      <c r="H105" s="11"/>
      <c r="I105" s="10">
        <f>ROUND((H105*G105),2)</f>
        <v>0</v>
      </c>
      <c r="O105">
        <f>rekapitulace!H8</f>
        <v>21</v>
      </c>
      <c r="P105">
        <f>ROUND(O105/100*I105,2)</f>
        <v>0</v>
      </c>
    </row>
    <row r="106" ht="12.75">
      <c r="E106" s="12" t="s">
        <v>477</v>
      </c>
    </row>
    <row r="107" ht="25.5">
      <c r="E107" s="12" t="s">
        <v>223</v>
      </c>
    </row>
    <row r="108" spans="1:16" ht="25.5">
      <c r="A108" s="6">
        <v>31</v>
      </c>
      <c r="B108" s="6" t="s">
        <v>46</v>
      </c>
      <c r="C108" s="6" t="s">
        <v>224</v>
      </c>
      <c r="D108" s="6" t="s">
        <v>48</v>
      </c>
      <c r="E108" s="6" t="s">
        <v>478</v>
      </c>
      <c r="F108" s="6" t="s">
        <v>123</v>
      </c>
      <c r="G108" s="8">
        <v>1742</v>
      </c>
      <c r="H108" s="11"/>
      <c r="I108" s="10">
        <f>ROUND((H108*G108),2)</f>
        <v>0</v>
      </c>
      <c r="O108">
        <f>rekapitulace!H8</f>
        <v>21</v>
      </c>
      <c r="P108">
        <f>ROUND(O108/100*I108,2)</f>
        <v>0</v>
      </c>
    </row>
    <row r="109" ht="12.75">
      <c r="E109" s="12" t="s">
        <v>479</v>
      </c>
    </row>
    <row r="110" ht="178.5">
      <c r="E110" s="12" t="s">
        <v>227</v>
      </c>
    </row>
    <row r="111" spans="1:16" ht="25.5">
      <c r="A111" s="6">
        <v>32</v>
      </c>
      <c r="B111" s="6" t="s">
        <v>46</v>
      </c>
      <c r="C111" s="6" t="s">
        <v>228</v>
      </c>
      <c r="D111" s="6" t="s">
        <v>48</v>
      </c>
      <c r="E111" s="6" t="s">
        <v>480</v>
      </c>
      <c r="F111" s="6" t="s">
        <v>123</v>
      </c>
      <c r="G111" s="8">
        <v>595.8</v>
      </c>
      <c r="H111" s="11"/>
      <c r="I111" s="10">
        <f>ROUND((H111*G111),2)</f>
        <v>0</v>
      </c>
      <c r="O111">
        <f>rekapitulace!H8</f>
        <v>21</v>
      </c>
      <c r="P111">
        <f>ROUND(O111/100*I111,2)</f>
        <v>0</v>
      </c>
    </row>
    <row r="112" ht="12.75">
      <c r="E112" s="12" t="s">
        <v>481</v>
      </c>
    </row>
    <row r="113" ht="178.5">
      <c r="E113" s="12" t="s">
        <v>227</v>
      </c>
    </row>
    <row r="114" spans="1:16" ht="25.5">
      <c r="A114" s="6">
        <v>33</v>
      </c>
      <c r="B114" s="6" t="s">
        <v>46</v>
      </c>
      <c r="C114" s="6" t="s">
        <v>231</v>
      </c>
      <c r="D114" s="6" t="s">
        <v>48</v>
      </c>
      <c r="E114" s="6" t="s">
        <v>232</v>
      </c>
      <c r="F114" s="6" t="s">
        <v>94</v>
      </c>
      <c r="G114" s="8">
        <v>4473.7</v>
      </c>
      <c r="H114" s="11"/>
      <c r="I114" s="10">
        <f>ROUND((H114*G114),2)</f>
        <v>0</v>
      </c>
      <c r="O114">
        <f>rekapitulace!H8</f>
        <v>21</v>
      </c>
      <c r="P114">
        <f>ROUND(O114/100*I114,2)</f>
        <v>0</v>
      </c>
    </row>
    <row r="115" ht="38.25">
      <c r="E115" s="12" t="s">
        <v>482</v>
      </c>
    </row>
    <row r="116" ht="25.5">
      <c r="E116" s="12" t="s">
        <v>234</v>
      </c>
    </row>
    <row r="117" spans="1:16" ht="25.5">
      <c r="A117" s="6">
        <v>34</v>
      </c>
      <c r="B117" s="6" t="s">
        <v>46</v>
      </c>
      <c r="C117" s="6" t="s">
        <v>235</v>
      </c>
      <c r="D117" s="6" t="s">
        <v>48</v>
      </c>
      <c r="E117" s="6" t="s">
        <v>236</v>
      </c>
      <c r="F117" s="6" t="s">
        <v>94</v>
      </c>
      <c r="G117" s="8">
        <v>0.78</v>
      </c>
      <c r="H117" s="11"/>
      <c r="I117" s="10">
        <f>ROUND((H117*G117),2)</f>
        <v>0</v>
      </c>
      <c r="O117">
        <f>rekapitulace!H8</f>
        <v>21</v>
      </c>
      <c r="P117">
        <f>ROUND(O117/100*I117,2)</f>
        <v>0</v>
      </c>
    </row>
    <row r="118" ht="51">
      <c r="E118" s="12" t="s">
        <v>483</v>
      </c>
    </row>
    <row r="119" ht="229.5">
      <c r="E119" s="12" t="s">
        <v>238</v>
      </c>
    </row>
    <row r="120" spans="1:16" ht="12.75">
      <c r="A120" s="6">
        <v>35</v>
      </c>
      <c r="B120" s="6" t="s">
        <v>46</v>
      </c>
      <c r="C120" s="6" t="s">
        <v>239</v>
      </c>
      <c r="D120" s="6" t="s">
        <v>48</v>
      </c>
      <c r="E120" s="6" t="s">
        <v>240</v>
      </c>
      <c r="F120" s="6" t="s">
        <v>94</v>
      </c>
      <c r="G120" s="8">
        <v>4.788</v>
      </c>
      <c r="H120" s="11"/>
      <c r="I120" s="10">
        <f>ROUND((H120*G120),2)</f>
        <v>0</v>
      </c>
      <c r="O120">
        <f>rekapitulace!H8</f>
        <v>21</v>
      </c>
      <c r="P120">
        <f>ROUND(O120/100*I120,2)</f>
        <v>0</v>
      </c>
    </row>
    <row r="121" ht="89.25">
      <c r="E121" s="12" t="s">
        <v>484</v>
      </c>
    </row>
    <row r="122" ht="318.75">
      <c r="E122" s="12" t="s">
        <v>242</v>
      </c>
    </row>
    <row r="123" spans="1:16" ht="12.75">
      <c r="A123" s="6">
        <v>36</v>
      </c>
      <c r="B123" s="6" t="s">
        <v>46</v>
      </c>
      <c r="C123" s="6" t="s">
        <v>243</v>
      </c>
      <c r="D123" s="6" t="s">
        <v>48</v>
      </c>
      <c r="E123" s="6" t="s">
        <v>244</v>
      </c>
      <c r="F123" s="6" t="s">
        <v>94</v>
      </c>
      <c r="G123" s="8">
        <v>9.198</v>
      </c>
      <c r="H123" s="11"/>
      <c r="I123" s="10">
        <f>ROUND((H123*G123),2)</f>
        <v>0</v>
      </c>
      <c r="O123">
        <f>rekapitulace!H8</f>
        <v>21</v>
      </c>
      <c r="P123">
        <f>ROUND(O123/100*I123,2)</f>
        <v>0</v>
      </c>
    </row>
    <row r="124" ht="51">
      <c r="E124" s="12" t="s">
        <v>485</v>
      </c>
    </row>
    <row r="125" ht="318.75">
      <c r="E125" s="12" t="s">
        <v>242</v>
      </c>
    </row>
    <row r="126" spans="1:16" ht="25.5">
      <c r="A126" s="6">
        <v>37</v>
      </c>
      <c r="B126" s="6" t="s">
        <v>46</v>
      </c>
      <c r="C126" s="6" t="s">
        <v>246</v>
      </c>
      <c r="D126" s="6" t="s">
        <v>48</v>
      </c>
      <c r="E126" s="6" t="s">
        <v>486</v>
      </c>
      <c r="F126" s="6" t="s">
        <v>94</v>
      </c>
      <c r="G126" s="8">
        <v>74</v>
      </c>
      <c r="H126" s="11"/>
      <c r="I126" s="10">
        <f>ROUND((H126*G126),2)</f>
        <v>0</v>
      </c>
      <c r="O126">
        <f>rekapitulace!H8</f>
        <v>21</v>
      </c>
      <c r="P126">
        <f>ROUND(O126/100*I126,2)</f>
        <v>0</v>
      </c>
    </row>
    <row r="127" ht="12.75">
      <c r="E127" s="12" t="s">
        <v>487</v>
      </c>
    </row>
    <row r="128" ht="318.75">
      <c r="E128" s="12" t="s">
        <v>242</v>
      </c>
    </row>
    <row r="129" spans="1:16" ht="25.5">
      <c r="A129" s="6">
        <v>38</v>
      </c>
      <c r="B129" s="6" t="s">
        <v>46</v>
      </c>
      <c r="C129" s="6" t="s">
        <v>249</v>
      </c>
      <c r="D129" s="6" t="s">
        <v>48</v>
      </c>
      <c r="E129" s="6" t="s">
        <v>488</v>
      </c>
      <c r="F129" s="6" t="s">
        <v>86</v>
      </c>
      <c r="G129" s="8">
        <v>5.48</v>
      </c>
      <c r="H129" s="11"/>
      <c r="I129" s="10">
        <f>ROUND((H129*G129),2)</f>
        <v>0</v>
      </c>
      <c r="O129">
        <f>rekapitulace!H8</f>
        <v>21</v>
      </c>
      <c r="P129">
        <f>ROUND(O129/100*I129,2)</f>
        <v>0</v>
      </c>
    </row>
    <row r="130" ht="76.5">
      <c r="E130" s="12" t="s">
        <v>489</v>
      </c>
    </row>
    <row r="131" ht="267.75">
      <c r="E131" s="12" t="s">
        <v>252</v>
      </c>
    </row>
    <row r="132" spans="1:16" ht="25.5">
      <c r="A132" s="6">
        <v>39</v>
      </c>
      <c r="B132" s="6" t="s">
        <v>46</v>
      </c>
      <c r="C132" s="6" t="s">
        <v>490</v>
      </c>
      <c r="D132" s="6" t="s">
        <v>48</v>
      </c>
      <c r="E132" s="6" t="s">
        <v>491</v>
      </c>
      <c r="F132" s="6" t="s">
        <v>67</v>
      </c>
      <c r="G132" s="8">
        <v>241</v>
      </c>
      <c r="H132" s="11"/>
      <c r="I132" s="10">
        <f>ROUND((H132*G132),2)</f>
        <v>0</v>
      </c>
      <c r="O132">
        <f>rekapitulace!H8</f>
        <v>21</v>
      </c>
      <c r="P132">
        <f>ROUND(O132/100*I132,2)</f>
        <v>0</v>
      </c>
    </row>
    <row r="133" ht="12.75">
      <c r="E133" s="12" t="s">
        <v>492</v>
      </c>
    </row>
    <row r="134" ht="63.75">
      <c r="E134" s="12" t="s">
        <v>493</v>
      </c>
    </row>
    <row r="135" spans="1:16" ht="25.5">
      <c r="A135" s="6">
        <v>40</v>
      </c>
      <c r="B135" s="6" t="s">
        <v>46</v>
      </c>
      <c r="C135" s="6" t="s">
        <v>253</v>
      </c>
      <c r="D135" s="6" t="s">
        <v>48</v>
      </c>
      <c r="E135" s="6" t="s">
        <v>254</v>
      </c>
      <c r="F135" s="6" t="s">
        <v>99</v>
      </c>
      <c r="G135" s="8">
        <v>3165</v>
      </c>
      <c r="H135" s="11"/>
      <c r="I135" s="10">
        <f>ROUND((H135*G135),2)</f>
        <v>0</v>
      </c>
      <c r="O135">
        <f>rekapitulace!H8</f>
        <v>21</v>
      </c>
      <c r="P135">
        <f>ROUND(O135/100*I135,2)</f>
        <v>0</v>
      </c>
    </row>
    <row r="136" ht="12.75">
      <c r="E136" s="12" t="s">
        <v>494</v>
      </c>
    </row>
    <row r="137" ht="89.25">
      <c r="E137" s="12" t="s">
        <v>256</v>
      </c>
    </row>
    <row r="138" spans="1:16" ht="12.75" customHeight="1">
      <c r="A138" s="13"/>
      <c r="B138" s="13"/>
      <c r="C138" s="13" t="s">
        <v>36</v>
      </c>
      <c r="D138" s="13"/>
      <c r="E138" s="13" t="s">
        <v>219</v>
      </c>
      <c r="F138" s="13"/>
      <c r="G138" s="13"/>
      <c r="H138" s="13"/>
      <c r="I138" s="13">
        <f>SUM(I105:I137)</f>
        <v>0</v>
      </c>
      <c r="P138">
        <f>SUM(P105:P137)</f>
        <v>0</v>
      </c>
    </row>
    <row r="140" spans="1:9" ht="12.75" customHeight="1">
      <c r="A140" s="7"/>
      <c r="B140" s="7"/>
      <c r="C140" s="7" t="s">
        <v>37</v>
      </c>
      <c r="D140" s="7"/>
      <c r="E140" s="7" t="s">
        <v>495</v>
      </c>
      <c r="F140" s="7"/>
      <c r="G140" s="9"/>
      <c r="H140" s="7"/>
      <c r="I140" s="9"/>
    </row>
    <row r="141" spans="1:16" ht="12.75">
      <c r="A141" s="6">
        <v>41</v>
      </c>
      <c r="B141" s="6" t="s">
        <v>46</v>
      </c>
      <c r="C141" s="6" t="s">
        <v>496</v>
      </c>
      <c r="D141" s="6" t="s">
        <v>48</v>
      </c>
      <c r="E141" s="6" t="s">
        <v>497</v>
      </c>
      <c r="F141" s="6" t="s">
        <v>94</v>
      </c>
      <c r="G141" s="8">
        <v>1.769</v>
      </c>
      <c r="H141" s="11"/>
      <c r="I141" s="10">
        <f>ROUND((H141*G141),2)</f>
        <v>0</v>
      </c>
      <c r="O141">
        <f>rekapitulace!H8</f>
        <v>21</v>
      </c>
      <c r="P141">
        <f>ROUND(O141/100*I141,2)</f>
        <v>0</v>
      </c>
    </row>
    <row r="142" ht="63.75">
      <c r="E142" s="12" t="s">
        <v>498</v>
      </c>
    </row>
    <row r="143" ht="331.5">
      <c r="E143" s="12" t="s">
        <v>499</v>
      </c>
    </row>
    <row r="144" spans="1:16" ht="12.75">
      <c r="A144" s="6">
        <v>42</v>
      </c>
      <c r="B144" s="6" t="s">
        <v>46</v>
      </c>
      <c r="C144" s="6" t="s">
        <v>500</v>
      </c>
      <c r="D144" s="6" t="s">
        <v>48</v>
      </c>
      <c r="E144" s="6" t="s">
        <v>501</v>
      </c>
      <c r="F144" s="6" t="s">
        <v>86</v>
      </c>
      <c r="G144" s="8">
        <v>0.385</v>
      </c>
      <c r="H144" s="11"/>
      <c r="I144" s="10">
        <f>ROUND((H144*G144),2)</f>
        <v>0</v>
      </c>
      <c r="O144">
        <f>rekapitulace!H8</f>
        <v>21</v>
      </c>
      <c r="P144">
        <f>ROUND(O144/100*I144,2)</f>
        <v>0</v>
      </c>
    </row>
    <row r="145" ht="51">
      <c r="E145" s="12" t="s">
        <v>502</v>
      </c>
    </row>
    <row r="146" ht="242.25">
      <c r="E146" s="12" t="s">
        <v>503</v>
      </c>
    </row>
    <row r="147" spans="1:16" ht="12.75" customHeight="1">
      <c r="A147" s="13"/>
      <c r="B147" s="13"/>
      <c r="C147" s="13" t="s">
        <v>37</v>
      </c>
      <c r="D147" s="13"/>
      <c r="E147" s="13" t="s">
        <v>495</v>
      </c>
      <c r="F147" s="13"/>
      <c r="G147" s="13"/>
      <c r="H147" s="13"/>
      <c r="I147" s="13">
        <f>SUM(I141:I146)</f>
        <v>0</v>
      </c>
      <c r="P147">
        <f>SUM(P141:P146)</f>
        <v>0</v>
      </c>
    </row>
    <row r="149" spans="1:9" ht="12.75" customHeight="1">
      <c r="A149" s="7"/>
      <c r="B149" s="7"/>
      <c r="C149" s="7" t="s">
        <v>38</v>
      </c>
      <c r="D149" s="7"/>
      <c r="E149" s="7" t="s">
        <v>257</v>
      </c>
      <c r="F149" s="7"/>
      <c r="G149" s="9"/>
      <c r="H149" s="7"/>
      <c r="I149" s="9"/>
    </row>
    <row r="150" spans="1:16" ht="25.5">
      <c r="A150" s="6">
        <v>43</v>
      </c>
      <c r="B150" s="6" t="s">
        <v>46</v>
      </c>
      <c r="C150" s="6" t="s">
        <v>504</v>
      </c>
      <c r="D150" s="6" t="s">
        <v>48</v>
      </c>
      <c r="E150" s="6" t="s">
        <v>505</v>
      </c>
      <c r="F150" s="6" t="s">
        <v>94</v>
      </c>
      <c r="G150" s="8">
        <v>0.924</v>
      </c>
      <c r="H150" s="11"/>
      <c r="I150" s="10">
        <f>ROUND((H150*G150),2)</f>
        <v>0</v>
      </c>
      <c r="O150">
        <f>rekapitulace!H8</f>
        <v>21</v>
      </c>
      <c r="P150">
        <f>ROUND(O150/100*I150,2)</f>
        <v>0</v>
      </c>
    </row>
    <row r="151" ht="38.25">
      <c r="E151" s="12" t="s">
        <v>506</v>
      </c>
    </row>
    <row r="152" ht="318.75">
      <c r="E152" s="12" t="s">
        <v>261</v>
      </c>
    </row>
    <row r="153" spans="1:16" ht="25.5">
      <c r="A153" s="6">
        <v>44</v>
      </c>
      <c r="B153" s="6" t="s">
        <v>46</v>
      </c>
      <c r="C153" s="6" t="s">
        <v>507</v>
      </c>
      <c r="D153" s="6" t="s">
        <v>48</v>
      </c>
      <c r="E153" s="6" t="s">
        <v>508</v>
      </c>
      <c r="F153" s="6" t="s">
        <v>94</v>
      </c>
      <c r="G153" s="8">
        <v>4.55</v>
      </c>
      <c r="H153" s="11"/>
      <c r="I153" s="10">
        <f>ROUND((H153*G153),2)</f>
        <v>0</v>
      </c>
      <c r="O153">
        <f>rekapitulace!H8</f>
        <v>21</v>
      </c>
      <c r="P153">
        <f>ROUND(O153/100*I153,2)</f>
        <v>0</v>
      </c>
    </row>
    <row r="154" ht="51">
      <c r="E154" s="12" t="s">
        <v>509</v>
      </c>
    </row>
    <row r="155" ht="318.75">
      <c r="E155" s="12" t="s">
        <v>261</v>
      </c>
    </row>
    <row r="156" spans="1:16" ht="12.75">
      <c r="A156" s="6">
        <v>45</v>
      </c>
      <c r="B156" s="6" t="s">
        <v>46</v>
      </c>
      <c r="C156" s="6" t="s">
        <v>265</v>
      </c>
      <c r="D156" s="6" t="s">
        <v>48</v>
      </c>
      <c r="E156" s="6" t="s">
        <v>266</v>
      </c>
      <c r="F156" s="6" t="s">
        <v>94</v>
      </c>
      <c r="G156" s="8">
        <v>522.703</v>
      </c>
      <c r="H156" s="11"/>
      <c r="I156" s="10">
        <f>ROUND((H156*G156),2)</f>
        <v>0</v>
      </c>
      <c r="O156">
        <f>rekapitulace!H8</f>
        <v>21</v>
      </c>
      <c r="P156">
        <f>ROUND(O156/100*I156,2)</f>
        <v>0</v>
      </c>
    </row>
    <row r="157" ht="114.75">
      <c r="E157" s="12" t="s">
        <v>510</v>
      </c>
    </row>
    <row r="158" ht="38.25">
      <c r="E158" s="12" t="s">
        <v>268</v>
      </c>
    </row>
    <row r="159" spans="1:16" ht="12.75">
      <c r="A159" s="6">
        <v>46</v>
      </c>
      <c r="B159" s="6" t="s">
        <v>46</v>
      </c>
      <c r="C159" s="6" t="s">
        <v>269</v>
      </c>
      <c r="D159" s="6" t="s">
        <v>48</v>
      </c>
      <c r="E159" s="6" t="s">
        <v>270</v>
      </c>
      <c r="F159" s="6" t="s">
        <v>94</v>
      </c>
      <c r="G159" s="8">
        <v>50.2</v>
      </c>
      <c r="H159" s="11"/>
      <c r="I159" s="10">
        <f>ROUND((H159*G159),2)</f>
        <v>0</v>
      </c>
      <c r="O159">
        <f>rekapitulace!H8</f>
        <v>21</v>
      </c>
      <c r="P159">
        <f>ROUND(O159/100*I159,2)</f>
        <v>0</v>
      </c>
    </row>
    <row r="160" ht="38.25">
      <c r="E160" s="12" t="s">
        <v>511</v>
      </c>
    </row>
    <row r="161" ht="38.25">
      <c r="E161" s="12" t="s">
        <v>272</v>
      </c>
    </row>
    <row r="162" spans="1:16" ht="25.5">
      <c r="A162" s="6">
        <v>47</v>
      </c>
      <c r="B162" s="6" t="s">
        <v>46</v>
      </c>
      <c r="C162" s="6" t="s">
        <v>273</v>
      </c>
      <c r="D162" s="6" t="s">
        <v>48</v>
      </c>
      <c r="E162" s="6" t="s">
        <v>274</v>
      </c>
      <c r="F162" s="6" t="s">
        <v>94</v>
      </c>
      <c r="G162" s="8">
        <v>18.882</v>
      </c>
      <c r="H162" s="11"/>
      <c r="I162" s="10">
        <f>ROUND((H162*G162),2)</f>
        <v>0</v>
      </c>
      <c r="O162">
        <f>rekapitulace!H8</f>
        <v>21</v>
      </c>
      <c r="P162">
        <f>ROUND(O162/100*I162,2)</f>
        <v>0</v>
      </c>
    </row>
    <row r="163" ht="102">
      <c r="E163" s="12" t="s">
        <v>512</v>
      </c>
    </row>
    <row r="164" ht="102">
      <c r="E164" s="12" t="s">
        <v>276</v>
      </c>
    </row>
    <row r="165" spans="1:16" ht="25.5">
      <c r="A165" s="6">
        <v>48</v>
      </c>
      <c r="B165" s="6" t="s">
        <v>46</v>
      </c>
      <c r="C165" s="6" t="s">
        <v>277</v>
      </c>
      <c r="D165" s="6" t="s">
        <v>48</v>
      </c>
      <c r="E165" s="6" t="s">
        <v>278</v>
      </c>
      <c r="F165" s="6" t="s">
        <v>99</v>
      </c>
      <c r="G165" s="8">
        <v>190.5</v>
      </c>
      <c r="H165" s="11"/>
      <c r="I165" s="10">
        <f>ROUND((H165*G165),2)</f>
        <v>0</v>
      </c>
      <c r="O165">
        <f>rekapitulace!H8</f>
        <v>21</v>
      </c>
      <c r="P165">
        <f>ROUND(O165/100*I165,2)</f>
        <v>0</v>
      </c>
    </row>
    <row r="166" ht="12.75">
      <c r="E166" s="12" t="s">
        <v>513</v>
      </c>
    </row>
    <row r="167" ht="127.5">
      <c r="E167" s="12" t="s">
        <v>280</v>
      </c>
    </row>
    <row r="168" spans="1:16" ht="12.75" customHeight="1">
      <c r="A168" s="13"/>
      <c r="B168" s="13"/>
      <c r="C168" s="13" t="s">
        <v>38</v>
      </c>
      <c r="D168" s="13"/>
      <c r="E168" s="13" t="s">
        <v>257</v>
      </c>
      <c r="F168" s="13"/>
      <c r="G168" s="13"/>
      <c r="H168" s="13"/>
      <c r="I168" s="13">
        <f>SUM(I150:I167)</f>
        <v>0</v>
      </c>
      <c r="P168">
        <f>SUM(P150:P167)</f>
        <v>0</v>
      </c>
    </row>
    <row r="170" spans="1:9" ht="12.75" customHeight="1">
      <c r="A170" s="7"/>
      <c r="B170" s="7"/>
      <c r="C170" s="7" t="s">
        <v>39</v>
      </c>
      <c r="D170" s="7"/>
      <c r="E170" s="7" t="s">
        <v>281</v>
      </c>
      <c r="F170" s="7"/>
      <c r="G170" s="9"/>
      <c r="H170" s="7"/>
      <c r="I170" s="9"/>
    </row>
    <row r="171" spans="1:16" ht="25.5">
      <c r="A171" s="6">
        <v>49</v>
      </c>
      <c r="B171" s="6" t="s">
        <v>46</v>
      </c>
      <c r="C171" s="6" t="s">
        <v>514</v>
      </c>
      <c r="D171" s="6" t="s">
        <v>48</v>
      </c>
      <c r="E171" s="6" t="s">
        <v>515</v>
      </c>
      <c r="F171" s="6" t="s">
        <v>99</v>
      </c>
      <c r="G171" s="8">
        <v>7211</v>
      </c>
      <c r="H171" s="11"/>
      <c r="I171" s="10">
        <f>ROUND((H171*G171),2)</f>
        <v>0</v>
      </c>
      <c r="O171">
        <f>rekapitulace!H8</f>
        <v>21</v>
      </c>
      <c r="P171">
        <f>ROUND(O171/100*I171,2)</f>
        <v>0</v>
      </c>
    </row>
    <row r="172" ht="12.75">
      <c r="E172" s="12" t="s">
        <v>516</v>
      </c>
    </row>
    <row r="173" ht="127.5">
      <c r="E173" s="12" t="s">
        <v>517</v>
      </c>
    </row>
    <row r="174" spans="1:16" ht="25.5">
      <c r="A174" s="6">
        <v>50</v>
      </c>
      <c r="B174" s="6" t="s">
        <v>46</v>
      </c>
      <c r="C174" s="6" t="s">
        <v>518</v>
      </c>
      <c r="D174" s="6" t="s">
        <v>48</v>
      </c>
      <c r="E174" s="6" t="s">
        <v>519</v>
      </c>
      <c r="F174" s="6" t="s">
        <v>99</v>
      </c>
      <c r="G174" s="8">
        <v>7931</v>
      </c>
      <c r="H174" s="11"/>
      <c r="I174" s="10">
        <f>ROUND((H174*G174),2)</f>
        <v>0</v>
      </c>
      <c r="O174">
        <f>rekapitulace!H8</f>
        <v>21</v>
      </c>
      <c r="P174">
        <f>ROUND(O174/100*I174,2)</f>
        <v>0</v>
      </c>
    </row>
    <row r="175" ht="12.75">
      <c r="E175" s="12" t="s">
        <v>520</v>
      </c>
    </row>
    <row r="176" ht="51">
      <c r="E176" s="12" t="s">
        <v>285</v>
      </c>
    </row>
    <row r="177" spans="1:16" ht="25.5">
      <c r="A177" s="6">
        <v>51</v>
      </c>
      <c r="B177" s="6" t="s">
        <v>46</v>
      </c>
      <c r="C177" s="6" t="s">
        <v>521</v>
      </c>
      <c r="D177" s="6" t="s">
        <v>48</v>
      </c>
      <c r="E177" s="6" t="s">
        <v>522</v>
      </c>
      <c r="F177" s="6" t="s">
        <v>99</v>
      </c>
      <c r="G177" s="8">
        <v>9745</v>
      </c>
      <c r="H177" s="11"/>
      <c r="I177" s="10">
        <f>ROUND((H177*G177),2)</f>
        <v>0</v>
      </c>
      <c r="O177">
        <f>rekapitulace!H8</f>
        <v>21</v>
      </c>
      <c r="P177">
        <f>ROUND(O177/100*I177,2)</f>
        <v>0</v>
      </c>
    </row>
    <row r="178" ht="12.75">
      <c r="E178" s="12" t="s">
        <v>523</v>
      </c>
    </row>
    <row r="179" ht="51">
      <c r="E179" s="12" t="s">
        <v>285</v>
      </c>
    </row>
    <row r="180" spans="1:16" ht="25.5">
      <c r="A180" s="6">
        <v>52</v>
      </c>
      <c r="B180" s="6" t="s">
        <v>46</v>
      </c>
      <c r="C180" s="6" t="s">
        <v>524</v>
      </c>
      <c r="D180" s="6" t="s">
        <v>48</v>
      </c>
      <c r="E180" s="6" t="s">
        <v>525</v>
      </c>
      <c r="F180" s="6" t="s">
        <v>99</v>
      </c>
      <c r="G180" s="8">
        <v>355</v>
      </c>
      <c r="H180" s="11"/>
      <c r="I180" s="10">
        <f>ROUND((H180*G180),2)</f>
        <v>0</v>
      </c>
      <c r="O180">
        <f>rekapitulace!H8</f>
        <v>21</v>
      </c>
      <c r="P180">
        <f>ROUND(O180/100*I180,2)</f>
        <v>0</v>
      </c>
    </row>
    <row r="181" ht="25.5">
      <c r="E181" s="12" t="s">
        <v>526</v>
      </c>
    </row>
    <row r="182" ht="51">
      <c r="E182" s="12" t="s">
        <v>285</v>
      </c>
    </row>
    <row r="183" spans="1:16" ht="25.5">
      <c r="A183" s="6">
        <v>53</v>
      </c>
      <c r="B183" s="6" t="s">
        <v>46</v>
      </c>
      <c r="C183" s="6" t="s">
        <v>286</v>
      </c>
      <c r="D183" s="6" t="s">
        <v>48</v>
      </c>
      <c r="E183" s="6" t="s">
        <v>527</v>
      </c>
      <c r="F183" s="6" t="s">
        <v>99</v>
      </c>
      <c r="G183" s="8">
        <v>3959.7</v>
      </c>
      <c r="H183" s="11"/>
      <c r="I183" s="10">
        <f>ROUND((H183*G183),2)</f>
        <v>0</v>
      </c>
      <c r="O183">
        <f>rekapitulace!H8</f>
        <v>21</v>
      </c>
      <c r="P183">
        <f>ROUND(O183/100*I183,2)</f>
        <v>0</v>
      </c>
    </row>
    <row r="184" ht="12.75">
      <c r="E184" s="12" t="s">
        <v>528</v>
      </c>
    </row>
    <row r="185" ht="51">
      <c r="E185" s="12" t="s">
        <v>285</v>
      </c>
    </row>
    <row r="186" spans="1:16" ht="25.5">
      <c r="A186" s="6">
        <v>54</v>
      </c>
      <c r="B186" s="6" t="s">
        <v>46</v>
      </c>
      <c r="C186" s="6" t="s">
        <v>289</v>
      </c>
      <c r="D186" s="6" t="s">
        <v>48</v>
      </c>
      <c r="E186" s="6" t="s">
        <v>290</v>
      </c>
      <c r="F186" s="6" t="s">
        <v>99</v>
      </c>
      <c r="G186" s="8">
        <v>12740</v>
      </c>
      <c r="H186" s="11"/>
      <c r="I186" s="10">
        <f>ROUND((H186*G186),2)</f>
        <v>0</v>
      </c>
      <c r="O186">
        <f>rekapitulace!H8</f>
        <v>21</v>
      </c>
      <c r="P186">
        <f>ROUND(O186/100*I186,2)</f>
        <v>0</v>
      </c>
    </row>
    <row r="187" ht="51">
      <c r="E187" s="12" t="s">
        <v>529</v>
      </c>
    </row>
    <row r="188" ht="51">
      <c r="E188" s="12" t="s">
        <v>292</v>
      </c>
    </row>
    <row r="189" spans="1:16" ht="25.5">
      <c r="A189" s="6">
        <v>55</v>
      </c>
      <c r="B189" s="6" t="s">
        <v>46</v>
      </c>
      <c r="C189" s="6" t="s">
        <v>293</v>
      </c>
      <c r="D189" s="6" t="s">
        <v>48</v>
      </c>
      <c r="E189" s="6" t="s">
        <v>294</v>
      </c>
      <c r="F189" s="6" t="s">
        <v>99</v>
      </c>
      <c r="G189" s="8">
        <v>224</v>
      </c>
      <c r="H189" s="11"/>
      <c r="I189" s="10">
        <f>ROUND((H189*G189),2)</f>
        <v>0</v>
      </c>
      <c r="O189">
        <f>rekapitulace!H8</f>
        <v>21</v>
      </c>
      <c r="P189">
        <f>ROUND(O189/100*I189,2)</f>
        <v>0</v>
      </c>
    </row>
    <row r="190" ht="25.5">
      <c r="E190" s="12" t="s">
        <v>530</v>
      </c>
    </row>
    <row r="191" ht="51">
      <c r="E191" s="12" t="s">
        <v>292</v>
      </c>
    </row>
    <row r="192" spans="1:16" ht="38.25">
      <c r="A192" s="6">
        <v>56</v>
      </c>
      <c r="B192" s="6" t="s">
        <v>46</v>
      </c>
      <c r="C192" s="6" t="s">
        <v>296</v>
      </c>
      <c r="D192" s="6" t="s">
        <v>48</v>
      </c>
      <c r="E192" s="6" t="s">
        <v>297</v>
      </c>
      <c r="F192" s="6" t="s">
        <v>99</v>
      </c>
      <c r="G192" s="8">
        <v>2520</v>
      </c>
      <c r="H192" s="11"/>
      <c r="I192" s="10">
        <f>ROUND((H192*G192),2)</f>
        <v>0</v>
      </c>
      <c r="O192">
        <f>rekapitulace!H8</f>
        <v>21</v>
      </c>
      <c r="P192">
        <f>ROUND(O192/100*I192,2)</f>
        <v>0</v>
      </c>
    </row>
    <row r="193" ht="12.75">
      <c r="E193" s="12" t="s">
        <v>531</v>
      </c>
    </row>
    <row r="194" ht="51">
      <c r="E194" s="12" t="s">
        <v>299</v>
      </c>
    </row>
    <row r="195" spans="1:16" ht="25.5">
      <c r="A195" s="6">
        <v>57</v>
      </c>
      <c r="B195" s="6" t="s">
        <v>46</v>
      </c>
      <c r="C195" s="6" t="s">
        <v>300</v>
      </c>
      <c r="D195" s="6" t="s">
        <v>48</v>
      </c>
      <c r="E195" s="6" t="s">
        <v>301</v>
      </c>
      <c r="F195" s="6" t="s">
        <v>99</v>
      </c>
      <c r="G195" s="8">
        <v>12740</v>
      </c>
      <c r="H195" s="11"/>
      <c r="I195" s="10">
        <f>ROUND((H195*G195),2)</f>
        <v>0</v>
      </c>
      <c r="O195">
        <f>rekapitulace!H8</f>
        <v>21</v>
      </c>
      <c r="P195">
        <f>ROUND(O195/100*I195,2)</f>
        <v>0</v>
      </c>
    </row>
    <row r="196" ht="63.75">
      <c r="E196" s="12" t="s">
        <v>532</v>
      </c>
    </row>
    <row r="197" ht="140.25">
      <c r="E197" s="12" t="s">
        <v>303</v>
      </c>
    </row>
    <row r="198" spans="1:16" ht="25.5">
      <c r="A198" s="6">
        <v>58</v>
      </c>
      <c r="B198" s="6" t="s">
        <v>46</v>
      </c>
      <c r="C198" s="6" t="s">
        <v>307</v>
      </c>
      <c r="D198" s="6" t="s">
        <v>48</v>
      </c>
      <c r="E198" s="6" t="s">
        <v>308</v>
      </c>
      <c r="F198" s="6" t="s">
        <v>99</v>
      </c>
      <c r="G198" s="8">
        <v>5629.6</v>
      </c>
      <c r="H198" s="11"/>
      <c r="I198" s="10">
        <f>ROUND((H198*G198),2)</f>
        <v>0</v>
      </c>
      <c r="O198">
        <f>rekapitulace!H8</f>
        <v>21</v>
      </c>
      <c r="P198">
        <f>ROUND(O198/100*I198,2)</f>
        <v>0</v>
      </c>
    </row>
    <row r="199" ht="38.25">
      <c r="E199" s="12" t="s">
        <v>533</v>
      </c>
    </row>
    <row r="200" ht="140.25">
      <c r="E200" s="12" t="s">
        <v>303</v>
      </c>
    </row>
    <row r="201" spans="1:16" ht="25.5">
      <c r="A201" s="6">
        <v>59</v>
      </c>
      <c r="B201" s="6" t="s">
        <v>46</v>
      </c>
      <c r="C201" s="6" t="s">
        <v>310</v>
      </c>
      <c r="D201" s="6" t="s">
        <v>48</v>
      </c>
      <c r="E201" s="6" t="s">
        <v>534</v>
      </c>
      <c r="F201" s="6" t="s">
        <v>99</v>
      </c>
      <c r="G201" s="8">
        <v>6583.8</v>
      </c>
      <c r="H201" s="11"/>
      <c r="I201" s="10">
        <f>ROUND((H201*G201),2)</f>
        <v>0</v>
      </c>
      <c r="O201">
        <f>rekapitulace!H8</f>
        <v>21</v>
      </c>
      <c r="P201">
        <f>ROUND(O201/100*I201,2)</f>
        <v>0</v>
      </c>
    </row>
    <row r="202" ht="12.75">
      <c r="E202" s="12" t="s">
        <v>535</v>
      </c>
    </row>
    <row r="203" ht="140.25">
      <c r="E203" s="12" t="s">
        <v>303</v>
      </c>
    </row>
    <row r="204" spans="1:16" ht="25.5">
      <c r="A204" s="6">
        <v>60</v>
      </c>
      <c r="B204" s="6" t="s">
        <v>46</v>
      </c>
      <c r="C204" s="6" t="s">
        <v>536</v>
      </c>
      <c r="D204" s="6" t="s">
        <v>48</v>
      </c>
      <c r="E204" s="6" t="s">
        <v>537</v>
      </c>
      <c r="F204" s="6" t="s">
        <v>99</v>
      </c>
      <c r="G204" s="8">
        <v>6977</v>
      </c>
      <c r="H204" s="11"/>
      <c r="I204" s="10">
        <f>ROUND((H204*G204),2)</f>
        <v>0</v>
      </c>
      <c r="O204">
        <f>rekapitulace!H8</f>
        <v>21</v>
      </c>
      <c r="P204">
        <f>ROUND(O204/100*I204,2)</f>
        <v>0</v>
      </c>
    </row>
    <row r="205" ht="12.75">
      <c r="E205" s="12" t="s">
        <v>538</v>
      </c>
    </row>
    <row r="206" ht="140.25">
      <c r="E206" s="12" t="s">
        <v>303</v>
      </c>
    </row>
    <row r="207" spans="1:16" ht="25.5">
      <c r="A207" s="6">
        <v>61</v>
      </c>
      <c r="B207" s="6" t="s">
        <v>46</v>
      </c>
      <c r="C207" s="6" t="s">
        <v>313</v>
      </c>
      <c r="D207" s="6" t="s">
        <v>48</v>
      </c>
      <c r="E207" s="6" t="s">
        <v>314</v>
      </c>
      <c r="F207" s="6" t="s">
        <v>99</v>
      </c>
      <c r="G207" s="8">
        <v>2100</v>
      </c>
      <c r="H207" s="11"/>
      <c r="I207" s="10">
        <f>ROUND((H207*G207),2)</f>
        <v>0</v>
      </c>
      <c r="O207">
        <f>rekapitulace!H8</f>
        <v>21</v>
      </c>
      <c r="P207">
        <f>ROUND(O207/100*I207,2)</f>
        <v>0</v>
      </c>
    </row>
    <row r="208" ht="12.75">
      <c r="E208" s="12" t="s">
        <v>539</v>
      </c>
    </row>
    <row r="209" ht="140.25">
      <c r="E209" s="12" t="s">
        <v>303</v>
      </c>
    </row>
    <row r="210" spans="1:16" ht="25.5">
      <c r="A210" s="6">
        <v>62</v>
      </c>
      <c r="B210" s="6" t="s">
        <v>46</v>
      </c>
      <c r="C210" s="6" t="s">
        <v>316</v>
      </c>
      <c r="D210" s="6" t="s">
        <v>48</v>
      </c>
      <c r="E210" s="6" t="s">
        <v>540</v>
      </c>
      <c r="F210" s="6" t="s">
        <v>99</v>
      </c>
      <c r="G210" s="8">
        <v>237</v>
      </c>
      <c r="H210" s="11"/>
      <c r="I210" s="10">
        <f>ROUND((H210*G210),2)</f>
        <v>0</v>
      </c>
      <c r="O210">
        <f>rekapitulace!H8</f>
        <v>21</v>
      </c>
      <c r="P210">
        <f>ROUND(O210/100*I210,2)</f>
        <v>0</v>
      </c>
    </row>
    <row r="211" ht="12.75">
      <c r="E211" s="12" t="s">
        <v>541</v>
      </c>
    </row>
    <row r="212" ht="140.25">
      <c r="E212" s="12" t="s">
        <v>319</v>
      </c>
    </row>
    <row r="213" spans="1:16" ht="25.5">
      <c r="A213" s="6">
        <v>63</v>
      </c>
      <c r="B213" s="6" t="s">
        <v>46</v>
      </c>
      <c r="C213" s="6" t="s">
        <v>320</v>
      </c>
      <c r="D213" s="6" t="s">
        <v>48</v>
      </c>
      <c r="E213" s="6" t="s">
        <v>321</v>
      </c>
      <c r="F213" s="6" t="s">
        <v>99</v>
      </c>
      <c r="G213" s="8">
        <v>4.375</v>
      </c>
      <c r="H213" s="11"/>
      <c r="I213" s="10">
        <f>ROUND((H213*G213),2)</f>
        <v>0</v>
      </c>
      <c r="O213">
        <f>rekapitulace!H8</f>
        <v>21</v>
      </c>
      <c r="P213">
        <f>ROUND(O213/100*I213,2)</f>
        <v>0</v>
      </c>
    </row>
    <row r="214" ht="12.75">
      <c r="E214" s="12" t="s">
        <v>542</v>
      </c>
    </row>
    <row r="215" ht="140.25">
      <c r="E215" s="12" t="s">
        <v>319</v>
      </c>
    </row>
    <row r="216" spans="1:16" ht="12.75">
      <c r="A216" s="6">
        <v>64</v>
      </c>
      <c r="B216" s="6" t="s">
        <v>46</v>
      </c>
      <c r="C216" s="6" t="s">
        <v>323</v>
      </c>
      <c r="D216" s="6" t="s">
        <v>48</v>
      </c>
      <c r="E216" s="6" t="s">
        <v>543</v>
      </c>
      <c r="F216" s="6" t="s">
        <v>123</v>
      </c>
      <c r="G216" s="8">
        <v>785.5</v>
      </c>
      <c r="H216" s="11"/>
      <c r="I216" s="10">
        <f>ROUND((H216*G216),2)</f>
        <v>0</v>
      </c>
      <c r="O216">
        <f>rekapitulace!H8</f>
        <v>21</v>
      </c>
      <c r="P216">
        <f>ROUND(O216/100*I216,2)</f>
        <v>0</v>
      </c>
    </row>
    <row r="217" ht="63.75">
      <c r="E217" s="12" t="s">
        <v>544</v>
      </c>
    </row>
    <row r="218" ht="38.25">
      <c r="E218" s="12" t="s">
        <v>326</v>
      </c>
    </row>
    <row r="219" spans="1:16" ht="12.75" customHeight="1">
      <c r="A219" s="13"/>
      <c r="B219" s="13"/>
      <c r="C219" s="13" t="s">
        <v>39</v>
      </c>
      <c r="D219" s="13"/>
      <c r="E219" s="13" t="s">
        <v>281</v>
      </c>
      <c r="F219" s="13"/>
      <c r="G219" s="13"/>
      <c r="H219" s="13"/>
      <c r="I219" s="13">
        <f>SUM(I171:I218)</f>
        <v>0</v>
      </c>
      <c r="P219">
        <f>SUM(P171:P218)</f>
        <v>0</v>
      </c>
    </row>
    <row r="221" spans="1:9" ht="12.75" customHeight="1">
      <c r="A221" s="7"/>
      <c r="B221" s="7"/>
      <c r="C221" s="7" t="s">
        <v>40</v>
      </c>
      <c r="D221" s="7"/>
      <c r="E221" s="7" t="s">
        <v>327</v>
      </c>
      <c r="F221" s="7"/>
      <c r="G221" s="9"/>
      <c r="H221" s="7"/>
      <c r="I221" s="9"/>
    </row>
    <row r="222" spans="1:16" ht="38.25">
      <c r="A222" s="6">
        <v>65</v>
      </c>
      <c r="B222" s="6" t="s">
        <v>46</v>
      </c>
      <c r="C222" s="6" t="s">
        <v>328</v>
      </c>
      <c r="D222" s="6" t="s">
        <v>48</v>
      </c>
      <c r="E222" s="6" t="s">
        <v>545</v>
      </c>
      <c r="F222" s="6" t="s">
        <v>99</v>
      </c>
      <c r="G222" s="8">
        <v>53.893</v>
      </c>
      <c r="H222" s="11"/>
      <c r="I222" s="10">
        <f>ROUND((H222*G222),2)</f>
        <v>0</v>
      </c>
      <c r="O222">
        <f>rekapitulace!H8</f>
        <v>21</v>
      </c>
      <c r="P222">
        <f>ROUND(O222/100*I222,2)</f>
        <v>0</v>
      </c>
    </row>
    <row r="223" ht="63.75">
      <c r="E223" s="12" t="s">
        <v>546</v>
      </c>
    </row>
    <row r="224" ht="63.75">
      <c r="E224" s="12" t="s">
        <v>331</v>
      </c>
    </row>
    <row r="225" spans="1:16" ht="25.5">
      <c r="A225" s="6">
        <v>66</v>
      </c>
      <c r="B225" s="6" t="s">
        <v>46</v>
      </c>
      <c r="C225" s="6" t="s">
        <v>332</v>
      </c>
      <c r="D225" s="6" t="s">
        <v>48</v>
      </c>
      <c r="E225" s="6" t="s">
        <v>547</v>
      </c>
      <c r="F225" s="6" t="s">
        <v>99</v>
      </c>
      <c r="G225" s="8">
        <v>53.893</v>
      </c>
      <c r="H225" s="11"/>
      <c r="I225" s="10">
        <f>ROUND((H225*G225),2)</f>
        <v>0</v>
      </c>
      <c r="O225">
        <f>rekapitulace!H8</f>
        <v>21</v>
      </c>
      <c r="P225">
        <f>ROUND(O225/100*I225,2)</f>
        <v>0</v>
      </c>
    </row>
    <row r="226" ht="63.75">
      <c r="E226" s="12" t="s">
        <v>546</v>
      </c>
    </row>
    <row r="227" ht="63.75">
      <c r="E227" s="12" t="s">
        <v>331</v>
      </c>
    </row>
    <row r="228" spans="1:16" ht="12.75" customHeight="1">
      <c r="A228" s="13"/>
      <c r="B228" s="13"/>
      <c r="C228" s="13" t="s">
        <v>40</v>
      </c>
      <c r="D228" s="13"/>
      <c r="E228" s="13" t="s">
        <v>327</v>
      </c>
      <c r="F228" s="13"/>
      <c r="G228" s="13"/>
      <c r="H228" s="13"/>
      <c r="I228" s="13">
        <f>SUM(I222:I227)</f>
        <v>0</v>
      </c>
      <c r="P228">
        <f>SUM(P222:P227)</f>
        <v>0</v>
      </c>
    </row>
    <row r="230" spans="1:9" ht="12.75" customHeight="1">
      <c r="A230" s="7"/>
      <c r="B230" s="7"/>
      <c r="C230" s="7" t="s">
        <v>42</v>
      </c>
      <c r="D230" s="7"/>
      <c r="E230" s="7" t="s">
        <v>334</v>
      </c>
      <c r="F230" s="7"/>
      <c r="G230" s="9"/>
      <c r="H230" s="7"/>
      <c r="I230" s="9"/>
    </row>
    <row r="231" spans="1:16" ht="38.25">
      <c r="A231" s="6">
        <v>67</v>
      </c>
      <c r="B231" s="6" t="s">
        <v>46</v>
      </c>
      <c r="C231" s="6" t="s">
        <v>335</v>
      </c>
      <c r="D231" s="6" t="s">
        <v>48</v>
      </c>
      <c r="E231" s="6" t="s">
        <v>548</v>
      </c>
      <c r="F231" s="6" t="s">
        <v>123</v>
      </c>
      <c r="G231" s="8">
        <v>28</v>
      </c>
      <c r="H231" s="11"/>
      <c r="I231" s="10">
        <f>ROUND((H231*G231),2)</f>
        <v>0</v>
      </c>
      <c r="O231">
        <f>rekapitulace!H8</f>
        <v>21</v>
      </c>
      <c r="P231">
        <f>ROUND(O231/100*I231,2)</f>
        <v>0</v>
      </c>
    </row>
    <row r="232" ht="38.25">
      <c r="E232" s="12" t="s">
        <v>549</v>
      </c>
    </row>
    <row r="233" ht="255">
      <c r="E233" s="12" t="s">
        <v>338</v>
      </c>
    </row>
    <row r="234" spans="1:16" ht="25.5">
      <c r="A234" s="6">
        <v>68</v>
      </c>
      <c r="B234" s="6" t="s">
        <v>46</v>
      </c>
      <c r="C234" s="6" t="s">
        <v>349</v>
      </c>
      <c r="D234" s="6" t="s">
        <v>48</v>
      </c>
      <c r="E234" s="6" t="s">
        <v>350</v>
      </c>
      <c r="F234" s="6" t="s">
        <v>67</v>
      </c>
      <c r="G234" s="8">
        <v>7</v>
      </c>
      <c r="H234" s="11"/>
      <c r="I234" s="10">
        <f>ROUND((H234*G234),2)</f>
        <v>0</v>
      </c>
      <c r="O234">
        <f>rekapitulace!H8</f>
        <v>21</v>
      </c>
      <c r="P234">
        <f>ROUND(O234/100*I234,2)</f>
        <v>0</v>
      </c>
    </row>
    <row r="235" ht="38.25">
      <c r="E235" s="12" t="s">
        <v>550</v>
      </c>
    </row>
    <row r="236" ht="63.75">
      <c r="E236" s="12" t="s">
        <v>352</v>
      </c>
    </row>
    <row r="237" spans="1:16" ht="38.25">
      <c r="A237" s="6">
        <v>69</v>
      </c>
      <c r="B237" s="6" t="s">
        <v>46</v>
      </c>
      <c r="C237" s="6" t="s">
        <v>353</v>
      </c>
      <c r="D237" s="6" t="s">
        <v>48</v>
      </c>
      <c r="E237" s="6" t="s">
        <v>354</v>
      </c>
      <c r="F237" s="6" t="s">
        <v>67</v>
      </c>
      <c r="G237" s="8">
        <v>17</v>
      </c>
      <c r="H237" s="11"/>
      <c r="I237" s="10">
        <f>ROUND((H237*G237),2)</f>
        <v>0</v>
      </c>
      <c r="O237">
        <f>rekapitulace!H8</f>
        <v>21</v>
      </c>
      <c r="P237">
        <f>ROUND(O237/100*I237,2)</f>
        <v>0</v>
      </c>
    </row>
    <row r="238" ht="25.5">
      <c r="E238" s="12" t="s">
        <v>551</v>
      </c>
    </row>
    <row r="239" ht="89.25">
      <c r="E239" s="12" t="s">
        <v>348</v>
      </c>
    </row>
    <row r="240" spans="1:16" ht="51">
      <c r="A240" s="6">
        <v>70</v>
      </c>
      <c r="B240" s="6" t="s">
        <v>46</v>
      </c>
      <c r="C240" s="6" t="s">
        <v>552</v>
      </c>
      <c r="D240" s="6" t="s">
        <v>48</v>
      </c>
      <c r="E240" s="6" t="s">
        <v>553</v>
      </c>
      <c r="F240" s="6" t="s">
        <v>67</v>
      </c>
      <c r="G240" s="8">
        <v>2</v>
      </c>
      <c r="H240" s="11"/>
      <c r="I240" s="10">
        <f>ROUND((H240*G240),2)</f>
        <v>0</v>
      </c>
      <c r="O240">
        <f>rekapitulace!H8</f>
        <v>21</v>
      </c>
      <c r="P240">
        <f>ROUND(O240/100*I240,2)</f>
        <v>0</v>
      </c>
    </row>
    <row r="241" ht="25.5">
      <c r="E241" s="12" t="s">
        <v>554</v>
      </c>
    </row>
    <row r="242" ht="242.25">
      <c r="E242" s="12" t="s">
        <v>555</v>
      </c>
    </row>
    <row r="243" spans="1:16" ht="38.25">
      <c r="A243" s="6">
        <v>71</v>
      </c>
      <c r="B243" s="6" t="s">
        <v>46</v>
      </c>
      <c r="C243" s="6" t="s">
        <v>356</v>
      </c>
      <c r="D243" s="6" t="s">
        <v>48</v>
      </c>
      <c r="E243" s="6" t="s">
        <v>556</v>
      </c>
      <c r="F243" s="6" t="s">
        <v>67</v>
      </c>
      <c r="G243" s="8">
        <v>8</v>
      </c>
      <c r="H243" s="11"/>
      <c r="I243" s="10">
        <f>ROUND((H243*G243),2)</f>
        <v>0</v>
      </c>
      <c r="O243">
        <f>rekapitulace!H8</f>
        <v>21</v>
      </c>
      <c r="P243">
        <f>ROUND(O243/100*I243,2)</f>
        <v>0</v>
      </c>
    </row>
    <row r="244" ht="12.75">
      <c r="E244" s="12" t="s">
        <v>557</v>
      </c>
    </row>
    <row r="245" ht="76.5">
      <c r="E245" s="12" t="s">
        <v>359</v>
      </c>
    </row>
    <row r="246" spans="1:16" ht="12.75">
      <c r="A246" s="6">
        <v>72</v>
      </c>
      <c r="B246" s="6" t="s">
        <v>46</v>
      </c>
      <c r="C246" s="6" t="s">
        <v>367</v>
      </c>
      <c r="D246" s="6" t="s">
        <v>48</v>
      </c>
      <c r="E246" s="6" t="s">
        <v>368</v>
      </c>
      <c r="F246" s="6" t="s">
        <v>94</v>
      </c>
      <c r="G246" s="8">
        <v>6.176</v>
      </c>
      <c r="H246" s="11"/>
      <c r="I246" s="10">
        <f>ROUND((H246*G246),2)</f>
        <v>0</v>
      </c>
      <c r="O246">
        <f>rekapitulace!H8</f>
        <v>21</v>
      </c>
      <c r="P246">
        <f>ROUND(O246/100*I246,2)</f>
        <v>0</v>
      </c>
    </row>
    <row r="247" ht="51">
      <c r="E247" s="12" t="s">
        <v>558</v>
      </c>
    </row>
    <row r="248" ht="318.75">
      <c r="E248" s="12" t="s">
        <v>261</v>
      </c>
    </row>
    <row r="249" spans="1:16" ht="12.75" customHeight="1">
      <c r="A249" s="13"/>
      <c r="B249" s="13"/>
      <c r="C249" s="13" t="s">
        <v>42</v>
      </c>
      <c r="D249" s="13"/>
      <c r="E249" s="13" t="s">
        <v>334</v>
      </c>
      <c r="F249" s="13"/>
      <c r="G249" s="13"/>
      <c r="H249" s="13"/>
      <c r="I249" s="13">
        <f>SUM(I231:I248)</f>
        <v>0</v>
      </c>
      <c r="P249">
        <f>SUM(P231:P248)</f>
        <v>0</v>
      </c>
    </row>
    <row r="251" spans="1:9" ht="12.75" customHeight="1">
      <c r="A251" s="7"/>
      <c r="B251" s="7"/>
      <c r="C251" s="7" t="s">
        <v>43</v>
      </c>
      <c r="D251" s="7"/>
      <c r="E251" s="7" t="s">
        <v>370</v>
      </c>
      <c r="F251" s="7"/>
      <c r="G251" s="9"/>
      <c r="H251" s="7"/>
      <c r="I251" s="9"/>
    </row>
    <row r="252" spans="1:16" ht="25.5">
      <c r="A252" s="6">
        <v>73</v>
      </c>
      <c r="B252" s="6" t="s">
        <v>46</v>
      </c>
      <c r="C252" s="6" t="s">
        <v>371</v>
      </c>
      <c r="D252" s="6" t="s">
        <v>48</v>
      </c>
      <c r="E252" s="6" t="s">
        <v>559</v>
      </c>
      <c r="F252" s="6" t="s">
        <v>123</v>
      </c>
      <c r="G252" s="8">
        <v>7.8</v>
      </c>
      <c r="H252" s="11"/>
      <c r="I252" s="10">
        <f>ROUND((H252*G252),2)</f>
        <v>0</v>
      </c>
      <c r="O252">
        <f>rekapitulace!H8</f>
        <v>21</v>
      </c>
      <c r="P252">
        <f>ROUND(O252/100*I252,2)</f>
        <v>0</v>
      </c>
    </row>
    <row r="253" ht="38.25">
      <c r="E253" s="12" t="s">
        <v>560</v>
      </c>
    </row>
    <row r="254" ht="51">
      <c r="E254" s="12" t="s">
        <v>374</v>
      </c>
    </row>
    <row r="255" spans="1:16" ht="25.5">
      <c r="A255" s="6">
        <v>74</v>
      </c>
      <c r="B255" s="6" t="s">
        <v>46</v>
      </c>
      <c r="C255" s="6" t="s">
        <v>375</v>
      </c>
      <c r="D255" s="6" t="s">
        <v>48</v>
      </c>
      <c r="E255" s="6" t="s">
        <v>376</v>
      </c>
      <c r="F255" s="6" t="s">
        <v>123</v>
      </c>
      <c r="G255" s="8">
        <v>4.1</v>
      </c>
      <c r="H255" s="11"/>
      <c r="I255" s="10">
        <f>ROUND((H255*G255),2)</f>
        <v>0</v>
      </c>
      <c r="O255">
        <f>rekapitulace!H8</f>
        <v>21</v>
      </c>
      <c r="P255">
        <f>ROUND(O255/100*I255,2)</f>
        <v>0</v>
      </c>
    </row>
    <row r="256" ht="12.75">
      <c r="E256" s="12" t="s">
        <v>561</v>
      </c>
    </row>
    <row r="257" ht="38.25">
      <c r="E257" s="12" t="s">
        <v>378</v>
      </c>
    </row>
    <row r="258" spans="1:16" ht="51">
      <c r="A258" s="6">
        <v>75</v>
      </c>
      <c r="B258" s="6" t="s">
        <v>46</v>
      </c>
      <c r="C258" s="6" t="s">
        <v>379</v>
      </c>
      <c r="D258" s="6" t="s">
        <v>48</v>
      </c>
      <c r="E258" s="6" t="s">
        <v>562</v>
      </c>
      <c r="F258" s="6" t="s">
        <v>123</v>
      </c>
      <c r="G258" s="8">
        <v>302</v>
      </c>
      <c r="H258" s="11"/>
      <c r="I258" s="10">
        <f>ROUND((H258*G258),2)</f>
        <v>0</v>
      </c>
      <c r="O258">
        <f>rekapitulace!H8</f>
        <v>21</v>
      </c>
      <c r="P258">
        <f>ROUND(O258/100*I258,2)</f>
        <v>0</v>
      </c>
    </row>
    <row r="259" ht="12.75">
      <c r="E259" s="12" t="s">
        <v>563</v>
      </c>
    </row>
    <row r="260" ht="127.5">
      <c r="E260" s="12" t="s">
        <v>382</v>
      </c>
    </row>
    <row r="261" spans="1:16" ht="38.25">
      <c r="A261" s="6">
        <v>76</v>
      </c>
      <c r="B261" s="6" t="s">
        <v>46</v>
      </c>
      <c r="C261" s="6" t="s">
        <v>383</v>
      </c>
      <c r="D261" s="6" t="s">
        <v>48</v>
      </c>
      <c r="E261" s="6" t="s">
        <v>384</v>
      </c>
      <c r="F261" s="6" t="s">
        <v>123</v>
      </c>
      <c r="G261" s="8">
        <v>168</v>
      </c>
      <c r="H261" s="11"/>
      <c r="I261" s="10">
        <f>ROUND((H261*G261),2)</f>
        <v>0</v>
      </c>
      <c r="O261">
        <f>rekapitulace!H8</f>
        <v>21</v>
      </c>
      <c r="P261">
        <f>ROUND(O261/100*I261,2)</f>
        <v>0</v>
      </c>
    </row>
    <row r="262" ht="12.75">
      <c r="E262" s="12" t="s">
        <v>564</v>
      </c>
    </row>
    <row r="263" ht="38.25">
      <c r="E263" s="12" t="s">
        <v>378</v>
      </c>
    </row>
    <row r="264" spans="1:16" ht="12.75">
      <c r="A264" s="6">
        <v>77</v>
      </c>
      <c r="B264" s="6" t="s">
        <v>46</v>
      </c>
      <c r="C264" s="6" t="s">
        <v>386</v>
      </c>
      <c r="D264" s="6" t="s">
        <v>48</v>
      </c>
      <c r="E264" s="6" t="s">
        <v>387</v>
      </c>
      <c r="F264" s="6" t="s">
        <v>67</v>
      </c>
      <c r="G264" s="8">
        <v>196</v>
      </c>
      <c r="H264" s="11"/>
      <c r="I264" s="10">
        <f>ROUND((H264*G264),2)</f>
        <v>0</v>
      </c>
      <c r="O264">
        <f>rekapitulace!H8</f>
        <v>21</v>
      </c>
      <c r="P264">
        <f>ROUND(O264/100*I264,2)</f>
        <v>0</v>
      </c>
    </row>
    <row r="265" ht="102">
      <c r="E265" s="12" t="s">
        <v>565</v>
      </c>
    </row>
    <row r="266" ht="51">
      <c r="E266" s="12" t="s">
        <v>389</v>
      </c>
    </row>
    <row r="267" spans="1:16" ht="25.5">
      <c r="A267" s="6">
        <v>78</v>
      </c>
      <c r="B267" s="6" t="s">
        <v>46</v>
      </c>
      <c r="C267" s="6" t="s">
        <v>390</v>
      </c>
      <c r="D267" s="6" t="s">
        <v>48</v>
      </c>
      <c r="E267" s="6" t="s">
        <v>391</v>
      </c>
      <c r="F267" s="6" t="s">
        <v>67</v>
      </c>
      <c r="G267" s="8">
        <v>174</v>
      </c>
      <c r="H267" s="11"/>
      <c r="I267" s="10">
        <f>ROUND((H267*G267),2)</f>
        <v>0</v>
      </c>
      <c r="O267">
        <f>rekapitulace!H8</f>
        <v>21</v>
      </c>
      <c r="P267">
        <f>ROUND(O267/100*I267,2)</f>
        <v>0</v>
      </c>
    </row>
    <row r="268" ht="38.25">
      <c r="E268" s="12" t="s">
        <v>566</v>
      </c>
    </row>
    <row r="269" ht="12.75">
      <c r="E269" s="12" t="s">
        <v>393</v>
      </c>
    </row>
    <row r="270" spans="1:16" ht="25.5">
      <c r="A270" s="6">
        <v>79</v>
      </c>
      <c r="B270" s="6" t="s">
        <v>46</v>
      </c>
      <c r="C270" s="6" t="s">
        <v>394</v>
      </c>
      <c r="D270" s="6" t="s">
        <v>48</v>
      </c>
      <c r="E270" s="6" t="s">
        <v>395</v>
      </c>
      <c r="F270" s="6" t="s">
        <v>67</v>
      </c>
      <c r="G270" s="8">
        <v>18</v>
      </c>
      <c r="H270" s="11"/>
      <c r="I270" s="10">
        <f>ROUND((H270*G270),2)</f>
        <v>0</v>
      </c>
      <c r="O270">
        <f>rekapitulace!H8</f>
        <v>21</v>
      </c>
      <c r="P270">
        <f>ROUND(O270/100*I270,2)</f>
        <v>0</v>
      </c>
    </row>
    <row r="271" ht="38.25">
      <c r="E271" s="12" t="s">
        <v>567</v>
      </c>
    </row>
    <row r="272" ht="51">
      <c r="E272" s="12" t="s">
        <v>389</v>
      </c>
    </row>
    <row r="273" spans="1:16" ht="25.5">
      <c r="A273" s="6">
        <v>80</v>
      </c>
      <c r="B273" s="6" t="s">
        <v>46</v>
      </c>
      <c r="C273" s="6" t="s">
        <v>397</v>
      </c>
      <c r="D273" s="6" t="s">
        <v>48</v>
      </c>
      <c r="E273" s="6" t="s">
        <v>398</v>
      </c>
      <c r="F273" s="6" t="s">
        <v>123</v>
      </c>
      <c r="G273" s="8">
        <v>116</v>
      </c>
      <c r="H273" s="11"/>
      <c r="I273" s="10">
        <f>ROUND((H273*G273),2)</f>
        <v>0</v>
      </c>
      <c r="O273">
        <f>rekapitulace!H8</f>
        <v>21</v>
      </c>
      <c r="P273">
        <f>ROUND(O273/100*I273,2)</f>
        <v>0</v>
      </c>
    </row>
    <row r="274" ht="12.75">
      <c r="E274" s="12" t="s">
        <v>568</v>
      </c>
    </row>
    <row r="275" ht="51">
      <c r="E275" s="12" t="s">
        <v>400</v>
      </c>
    </row>
    <row r="276" spans="1:16" ht="25.5">
      <c r="A276" s="6">
        <v>81</v>
      </c>
      <c r="B276" s="6" t="s">
        <v>46</v>
      </c>
      <c r="C276" s="6" t="s">
        <v>401</v>
      </c>
      <c r="D276" s="6" t="s">
        <v>48</v>
      </c>
      <c r="E276" s="6" t="s">
        <v>569</v>
      </c>
      <c r="F276" s="6" t="s">
        <v>123</v>
      </c>
      <c r="G276" s="8">
        <v>389</v>
      </c>
      <c r="H276" s="11"/>
      <c r="I276" s="10">
        <f>ROUND((H276*G276),2)</f>
        <v>0</v>
      </c>
      <c r="O276">
        <f>rekapitulace!H8</f>
        <v>21</v>
      </c>
      <c r="P276">
        <f>ROUND(O276/100*I276,2)</f>
        <v>0</v>
      </c>
    </row>
    <row r="277" ht="12.75">
      <c r="E277" s="12" t="s">
        <v>570</v>
      </c>
    </row>
    <row r="278" ht="51">
      <c r="E278" s="12" t="s">
        <v>400</v>
      </c>
    </row>
    <row r="279" spans="1:16" ht="12.75">
      <c r="A279" s="6">
        <v>82</v>
      </c>
      <c r="B279" s="6" t="s">
        <v>46</v>
      </c>
      <c r="C279" s="6" t="s">
        <v>404</v>
      </c>
      <c r="D279" s="6" t="s">
        <v>48</v>
      </c>
      <c r="E279" s="6" t="s">
        <v>405</v>
      </c>
      <c r="F279" s="6" t="s">
        <v>123</v>
      </c>
      <c r="G279" s="8">
        <v>233</v>
      </c>
      <c r="H279" s="11"/>
      <c r="I279" s="10">
        <f>ROUND((H279*G279),2)</f>
        <v>0</v>
      </c>
      <c r="O279">
        <f>rekapitulace!H8</f>
        <v>21</v>
      </c>
      <c r="P279">
        <f>ROUND(O279/100*I279,2)</f>
        <v>0</v>
      </c>
    </row>
    <row r="280" ht="51">
      <c r="E280" s="12" t="s">
        <v>571</v>
      </c>
    </row>
    <row r="281" ht="12.75">
      <c r="E281" s="12" t="s">
        <v>407</v>
      </c>
    </row>
    <row r="282" spans="1:16" ht="25.5">
      <c r="A282" s="6">
        <v>83</v>
      </c>
      <c r="B282" s="6" t="s">
        <v>46</v>
      </c>
      <c r="C282" s="6" t="s">
        <v>408</v>
      </c>
      <c r="D282" s="6" t="s">
        <v>48</v>
      </c>
      <c r="E282" s="6" t="s">
        <v>409</v>
      </c>
      <c r="F282" s="6" t="s">
        <v>123</v>
      </c>
      <c r="G282" s="8">
        <v>1188.3</v>
      </c>
      <c r="H282" s="11"/>
      <c r="I282" s="10">
        <f>ROUND((H282*G282),2)</f>
        <v>0</v>
      </c>
      <c r="O282">
        <f>rekapitulace!H8</f>
        <v>21</v>
      </c>
      <c r="P282">
        <f>ROUND(O282/100*I282,2)</f>
        <v>0</v>
      </c>
    </row>
    <row r="283" ht="12.75">
      <c r="E283" s="12" t="s">
        <v>572</v>
      </c>
    </row>
    <row r="284" ht="89.25">
      <c r="E284" s="12" t="s">
        <v>411</v>
      </c>
    </row>
    <row r="285" spans="1:16" ht="12.75">
      <c r="A285" s="6">
        <v>84</v>
      </c>
      <c r="B285" s="6" t="s">
        <v>46</v>
      </c>
      <c r="C285" s="6" t="s">
        <v>412</v>
      </c>
      <c r="D285" s="6" t="s">
        <v>48</v>
      </c>
      <c r="E285" s="6" t="s">
        <v>413</v>
      </c>
      <c r="F285" s="6" t="s">
        <v>99</v>
      </c>
      <c r="G285" s="8">
        <v>107.785</v>
      </c>
      <c r="H285" s="11"/>
      <c r="I285" s="10">
        <f>ROUND((H285*G285),2)</f>
        <v>0</v>
      </c>
      <c r="O285">
        <f>rekapitulace!H8</f>
        <v>21</v>
      </c>
      <c r="P285">
        <f>ROUND(O285/100*I285,2)</f>
        <v>0</v>
      </c>
    </row>
    <row r="286" ht="178.5">
      <c r="E286" s="12" t="s">
        <v>573</v>
      </c>
    </row>
    <row r="287" ht="12.75">
      <c r="E287" s="12" t="s">
        <v>415</v>
      </c>
    </row>
    <row r="288" spans="1:16" ht="25.5">
      <c r="A288" s="6">
        <v>85</v>
      </c>
      <c r="B288" s="6" t="s">
        <v>46</v>
      </c>
      <c r="C288" s="6" t="s">
        <v>416</v>
      </c>
      <c r="D288" s="6" t="s">
        <v>48</v>
      </c>
      <c r="E288" s="6" t="s">
        <v>574</v>
      </c>
      <c r="F288" s="6" t="s">
        <v>94</v>
      </c>
      <c r="G288" s="8">
        <v>14.185</v>
      </c>
      <c r="H288" s="11"/>
      <c r="I288" s="10">
        <f>ROUND((H288*G288),2)</f>
        <v>0</v>
      </c>
      <c r="O288">
        <f>rekapitulace!H8</f>
        <v>21</v>
      </c>
      <c r="P288">
        <f>ROUND(O288/100*I288,2)</f>
        <v>0</v>
      </c>
    </row>
    <row r="289" ht="76.5">
      <c r="E289" s="12" t="s">
        <v>575</v>
      </c>
    </row>
    <row r="290" ht="102">
      <c r="E290" s="12" t="s">
        <v>419</v>
      </c>
    </row>
    <row r="291" spans="1:16" ht="25.5">
      <c r="A291" s="6">
        <v>86</v>
      </c>
      <c r="B291" s="6" t="s">
        <v>46</v>
      </c>
      <c r="C291" s="6" t="s">
        <v>576</v>
      </c>
      <c r="D291" s="6" t="s">
        <v>48</v>
      </c>
      <c r="E291" s="6" t="s">
        <v>577</v>
      </c>
      <c r="F291" s="6" t="s">
        <v>94</v>
      </c>
      <c r="G291" s="8">
        <v>2.16</v>
      </c>
      <c r="H291" s="11"/>
      <c r="I291" s="10">
        <f>ROUND((H291*G291),2)</f>
        <v>0</v>
      </c>
      <c r="O291">
        <f>rekapitulace!H8</f>
        <v>21</v>
      </c>
      <c r="P291">
        <f>ROUND(O291/100*I291,2)</f>
        <v>0</v>
      </c>
    </row>
    <row r="292" ht="12.75">
      <c r="E292" s="12" t="s">
        <v>578</v>
      </c>
    </row>
    <row r="293" ht="102">
      <c r="E293" s="12" t="s">
        <v>419</v>
      </c>
    </row>
    <row r="294" spans="1:16" ht="25.5">
      <c r="A294" s="6">
        <v>87</v>
      </c>
      <c r="B294" s="6" t="s">
        <v>46</v>
      </c>
      <c r="C294" s="6" t="s">
        <v>420</v>
      </c>
      <c r="D294" s="6" t="s">
        <v>48</v>
      </c>
      <c r="E294" s="6" t="s">
        <v>579</v>
      </c>
      <c r="F294" s="6" t="s">
        <v>123</v>
      </c>
      <c r="G294" s="8">
        <v>4.3</v>
      </c>
      <c r="H294" s="11"/>
      <c r="I294" s="10">
        <f>ROUND((H294*G294),2)</f>
        <v>0</v>
      </c>
      <c r="O294">
        <f>rekapitulace!H8</f>
        <v>21</v>
      </c>
      <c r="P294">
        <f>ROUND(O294/100*I294,2)</f>
        <v>0</v>
      </c>
    </row>
    <row r="295" ht="12.75">
      <c r="E295" s="12" t="s">
        <v>580</v>
      </c>
    </row>
    <row r="296" ht="114.75">
      <c r="E296" s="12" t="s">
        <v>423</v>
      </c>
    </row>
    <row r="297" spans="1:16" ht="25.5">
      <c r="A297" s="6">
        <v>88</v>
      </c>
      <c r="B297" s="6" t="s">
        <v>46</v>
      </c>
      <c r="C297" s="6" t="s">
        <v>427</v>
      </c>
      <c r="D297" s="6" t="s">
        <v>48</v>
      </c>
      <c r="E297" s="6" t="s">
        <v>581</v>
      </c>
      <c r="F297" s="6" t="s">
        <v>123</v>
      </c>
      <c r="G297" s="8">
        <v>40.3</v>
      </c>
      <c r="H297" s="11"/>
      <c r="I297" s="10">
        <f>ROUND((H297*G297),2)</f>
        <v>0</v>
      </c>
      <c r="O297">
        <f>rekapitulace!H8</f>
        <v>21</v>
      </c>
      <c r="P297">
        <f>ROUND(O297/100*I297,2)</f>
        <v>0</v>
      </c>
    </row>
    <row r="298" ht="12.75">
      <c r="E298" s="12" t="s">
        <v>582</v>
      </c>
    </row>
    <row r="299" ht="114.75">
      <c r="E299" s="12" t="s">
        <v>423</v>
      </c>
    </row>
    <row r="300" spans="1:16" ht="25.5">
      <c r="A300" s="6">
        <v>89</v>
      </c>
      <c r="B300" s="6" t="s">
        <v>46</v>
      </c>
      <c r="C300" s="6" t="s">
        <v>583</v>
      </c>
      <c r="D300" s="6" t="s">
        <v>48</v>
      </c>
      <c r="E300" s="6" t="s">
        <v>584</v>
      </c>
      <c r="F300" s="6" t="s">
        <v>123</v>
      </c>
      <c r="G300" s="8">
        <v>9.2</v>
      </c>
      <c r="H300" s="11"/>
      <c r="I300" s="10">
        <f>ROUND((H300*G300),2)</f>
        <v>0</v>
      </c>
      <c r="O300">
        <f>rekapitulace!H8</f>
        <v>21</v>
      </c>
      <c r="P300">
        <f>ROUND(O300/100*I300,2)</f>
        <v>0</v>
      </c>
    </row>
    <row r="301" ht="12.75">
      <c r="E301" s="12" t="s">
        <v>585</v>
      </c>
    </row>
    <row r="302" ht="114.75">
      <c r="E302" s="12" t="s">
        <v>423</v>
      </c>
    </row>
    <row r="303" spans="1:16" ht="25.5">
      <c r="A303" s="6">
        <v>90</v>
      </c>
      <c r="B303" s="6" t="s">
        <v>46</v>
      </c>
      <c r="C303" s="6" t="s">
        <v>586</v>
      </c>
      <c r="D303" s="6" t="s">
        <v>48</v>
      </c>
      <c r="E303" s="6" t="s">
        <v>587</v>
      </c>
      <c r="F303" s="6" t="s">
        <v>67</v>
      </c>
      <c r="G303" s="8">
        <v>1</v>
      </c>
      <c r="H303" s="11"/>
      <c r="I303" s="10">
        <f>ROUND((H303*G303),2)</f>
        <v>0</v>
      </c>
      <c r="O303">
        <f>rekapitulace!H8</f>
        <v>21</v>
      </c>
      <c r="P303">
        <f>ROUND(O303/100*I303,2)</f>
        <v>0</v>
      </c>
    </row>
    <row r="304" ht="12.75">
      <c r="E304" s="12" t="s">
        <v>111</v>
      </c>
    </row>
    <row r="305" ht="76.5">
      <c r="E305" s="12" t="s">
        <v>588</v>
      </c>
    </row>
    <row r="306" spans="1:16" ht="12.75" customHeight="1">
      <c r="A306" s="13"/>
      <c r="B306" s="13"/>
      <c r="C306" s="13" t="s">
        <v>43</v>
      </c>
      <c r="D306" s="13"/>
      <c r="E306" s="13" t="s">
        <v>370</v>
      </c>
      <c r="F306" s="13"/>
      <c r="G306" s="13"/>
      <c r="H306" s="13"/>
      <c r="I306" s="13">
        <f>SUM(I252:I305)</f>
        <v>0</v>
      </c>
      <c r="P306">
        <f>SUM(P252:P305)</f>
        <v>0</v>
      </c>
    </row>
    <row r="308" spans="1:16" ht="12.75" customHeight="1">
      <c r="A308" s="13"/>
      <c r="B308" s="13"/>
      <c r="C308" s="13"/>
      <c r="D308" s="13"/>
      <c r="E308" s="13" t="s">
        <v>75</v>
      </c>
      <c r="F308" s="13"/>
      <c r="G308" s="13"/>
      <c r="H308" s="13"/>
      <c r="I308" s="13">
        <f>+I21+I102+I138+I147+I168+I219+I228+I249+I306</f>
        <v>0</v>
      </c>
      <c r="P308">
        <f>+P21+P102+P138+P147+P168+P219+P228+P249+P306</f>
        <v>0</v>
      </c>
    </row>
    <row r="310" spans="1:9" ht="12.75" customHeight="1">
      <c r="A310" s="7" t="s">
        <v>76</v>
      </c>
      <c r="B310" s="7"/>
      <c r="C310" s="7"/>
      <c r="D310" s="7"/>
      <c r="E310" s="7"/>
      <c r="F310" s="7"/>
      <c r="G310" s="7"/>
      <c r="H310" s="7"/>
      <c r="I310" s="7"/>
    </row>
    <row r="311" spans="1:9" ht="12.75" customHeight="1">
      <c r="A311" s="7"/>
      <c r="B311" s="7"/>
      <c r="C311" s="7"/>
      <c r="D311" s="7"/>
      <c r="E311" s="7" t="s">
        <v>77</v>
      </c>
      <c r="F311" s="7"/>
      <c r="G311" s="7"/>
      <c r="H311" s="7"/>
      <c r="I311" s="7"/>
    </row>
    <row r="312" spans="1:16" ht="12.75" customHeight="1">
      <c r="A312" s="13"/>
      <c r="B312" s="13"/>
      <c r="C312" s="13"/>
      <c r="D312" s="13"/>
      <c r="E312" s="13" t="s">
        <v>78</v>
      </c>
      <c r="F312" s="13"/>
      <c r="G312" s="13"/>
      <c r="H312" s="13"/>
      <c r="I312" s="13">
        <v>0</v>
      </c>
      <c r="P312">
        <v>0</v>
      </c>
    </row>
    <row r="313" spans="1:9" ht="12.75" customHeight="1">
      <c r="A313" s="13"/>
      <c r="B313" s="13"/>
      <c r="C313" s="13"/>
      <c r="D313" s="13"/>
      <c r="E313" s="13" t="s">
        <v>79</v>
      </c>
      <c r="F313" s="13"/>
      <c r="G313" s="13"/>
      <c r="H313" s="13"/>
      <c r="I313" s="13"/>
    </row>
    <row r="314" spans="1:16" ht="12.75" customHeight="1">
      <c r="A314" s="13"/>
      <c r="B314" s="13"/>
      <c r="C314" s="13"/>
      <c r="D314" s="13"/>
      <c r="E314" s="13" t="s">
        <v>80</v>
      </c>
      <c r="F314" s="13"/>
      <c r="G314" s="13"/>
      <c r="H314" s="13"/>
      <c r="I314" s="13">
        <v>0</v>
      </c>
      <c r="P314">
        <v>0</v>
      </c>
    </row>
    <row r="315" spans="1:16" ht="12.75" customHeight="1">
      <c r="A315" s="13"/>
      <c r="B315" s="13"/>
      <c r="C315" s="13"/>
      <c r="D315" s="13"/>
      <c r="E315" s="13" t="s">
        <v>81</v>
      </c>
      <c r="F315" s="13"/>
      <c r="G315" s="13"/>
      <c r="H315" s="13"/>
      <c r="I315" s="13">
        <f>I312+I314</f>
        <v>0</v>
      </c>
      <c r="P315">
        <f>P312+P314</f>
        <v>0</v>
      </c>
    </row>
    <row r="317" spans="1:16" ht="12.75" customHeight="1">
      <c r="A317" s="13"/>
      <c r="B317" s="13"/>
      <c r="C317" s="13"/>
      <c r="D317" s="13"/>
      <c r="E317" s="13" t="s">
        <v>81</v>
      </c>
      <c r="F317" s="13"/>
      <c r="G317" s="13"/>
      <c r="H317" s="13"/>
      <c r="I317" s="13">
        <f>I308+I315</f>
        <v>0</v>
      </c>
      <c r="P317">
        <f>P308+P315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589</v>
      </c>
      <c r="D5" s="5"/>
      <c r="E5" s="5" t="s">
        <v>590</v>
      </c>
    </row>
    <row r="6" spans="1:5" ht="12.75" customHeight="1">
      <c r="A6" t="s">
        <v>18</v>
      </c>
      <c r="C6" s="5" t="s">
        <v>589</v>
      </c>
      <c r="D6" s="5"/>
      <c r="E6" s="5" t="s">
        <v>590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84</v>
      </c>
      <c r="D12" s="6" t="s">
        <v>48</v>
      </c>
      <c r="E12" s="6" t="s">
        <v>85</v>
      </c>
      <c r="F12" s="6" t="s">
        <v>86</v>
      </c>
      <c r="G12" s="8">
        <v>3685.4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38.25">
      <c r="E13" s="12" t="s">
        <v>591</v>
      </c>
    </row>
    <row r="14" ht="25.5">
      <c r="E14" s="12" t="s">
        <v>88</v>
      </c>
    </row>
    <row r="15" spans="1:16" ht="25.5">
      <c r="A15" s="6">
        <v>2</v>
      </c>
      <c r="B15" s="6" t="s">
        <v>46</v>
      </c>
      <c r="C15" s="6" t="s">
        <v>92</v>
      </c>
      <c r="D15" s="6" t="s">
        <v>48</v>
      </c>
      <c r="E15" s="6" t="s">
        <v>93</v>
      </c>
      <c r="F15" s="6" t="s">
        <v>94</v>
      </c>
      <c r="G15" s="8">
        <v>66.9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2" t="s">
        <v>592</v>
      </c>
    </row>
    <row r="17" ht="25.5">
      <c r="E17" s="12" t="s">
        <v>96</v>
      </c>
    </row>
    <row r="18" spans="1:16" ht="12.75" customHeight="1">
      <c r="A18" s="13"/>
      <c r="B18" s="13"/>
      <c r="C18" s="13" t="s">
        <v>45</v>
      </c>
      <c r="D18" s="13"/>
      <c r="E18" s="13" t="s">
        <v>44</v>
      </c>
      <c r="F18" s="13"/>
      <c r="G18" s="13"/>
      <c r="H18" s="13"/>
      <c r="I18" s="13">
        <f>SUM(I12:I17)</f>
        <v>0</v>
      </c>
      <c r="P18">
        <f>SUM(P12:P17)</f>
        <v>0</v>
      </c>
    </row>
    <row r="20" spans="1:9" ht="12.75" customHeight="1">
      <c r="A20" s="7"/>
      <c r="B20" s="7"/>
      <c r="C20" s="7" t="s">
        <v>25</v>
      </c>
      <c r="D20" s="7"/>
      <c r="E20" s="7" t="s">
        <v>71</v>
      </c>
      <c r="F20" s="7"/>
      <c r="G20" s="9"/>
      <c r="H20" s="7"/>
      <c r="I20" s="9"/>
    </row>
    <row r="21" spans="1:16" ht="38.25">
      <c r="A21" s="6">
        <v>3</v>
      </c>
      <c r="B21" s="6" t="s">
        <v>46</v>
      </c>
      <c r="C21" s="6" t="s">
        <v>102</v>
      </c>
      <c r="D21" s="6" t="s">
        <v>48</v>
      </c>
      <c r="E21" s="6" t="s">
        <v>103</v>
      </c>
      <c r="F21" s="6" t="s">
        <v>67</v>
      </c>
      <c r="G21" s="8">
        <v>1</v>
      </c>
      <c r="H21" s="11"/>
      <c r="I21" s="10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2" t="s">
        <v>111</v>
      </c>
    </row>
    <row r="23" ht="165.75">
      <c r="E23" s="12" t="s">
        <v>105</v>
      </c>
    </row>
    <row r="24" spans="1:16" ht="25.5">
      <c r="A24" s="6">
        <v>4</v>
      </c>
      <c r="B24" s="6" t="s">
        <v>46</v>
      </c>
      <c r="C24" s="6" t="s">
        <v>109</v>
      </c>
      <c r="D24" s="6" t="s">
        <v>48</v>
      </c>
      <c r="E24" s="6" t="s">
        <v>593</v>
      </c>
      <c r="F24" s="6" t="s">
        <v>67</v>
      </c>
      <c r="G24" s="8">
        <v>1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2" t="s">
        <v>111</v>
      </c>
    </row>
    <row r="26" ht="63.75">
      <c r="E26" s="12" t="s">
        <v>112</v>
      </c>
    </row>
    <row r="27" spans="1:16" ht="38.25">
      <c r="A27" s="6">
        <v>5</v>
      </c>
      <c r="B27" s="6" t="s">
        <v>46</v>
      </c>
      <c r="C27" s="6" t="s">
        <v>125</v>
      </c>
      <c r="D27" s="6" t="s">
        <v>48</v>
      </c>
      <c r="E27" s="6" t="s">
        <v>126</v>
      </c>
      <c r="F27" s="6" t="s">
        <v>94</v>
      </c>
      <c r="G27" s="8">
        <v>195.65</v>
      </c>
      <c r="H27" s="11"/>
      <c r="I27" s="10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2" t="s">
        <v>594</v>
      </c>
    </row>
    <row r="29" ht="63.75">
      <c r="E29" s="12" t="s">
        <v>120</v>
      </c>
    </row>
    <row r="30" spans="1:16" ht="25.5">
      <c r="A30" s="6">
        <v>6</v>
      </c>
      <c r="B30" s="6" t="s">
        <v>46</v>
      </c>
      <c r="C30" s="6" t="s">
        <v>139</v>
      </c>
      <c r="D30" s="6" t="s">
        <v>48</v>
      </c>
      <c r="E30" s="6" t="s">
        <v>140</v>
      </c>
      <c r="F30" s="6" t="s">
        <v>94</v>
      </c>
      <c r="G30" s="8">
        <v>257.8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2" t="s">
        <v>595</v>
      </c>
    </row>
    <row r="32" ht="331.5">
      <c r="E32" s="12" t="s">
        <v>142</v>
      </c>
    </row>
    <row r="33" spans="1:16" ht="12.75">
      <c r="A33" s="6">
        <v>7</v>
      </c>
      <c r="B33" s="6" t="s">
        <v>46</v>
      </c>
      <c r="C33" s="6" t="s">
        <v>143</v>
      </c>
      <c r="D33" s="6" t="s">
        <v>48</v>
      </c>
      <c r="E33" s="6" t="s">
        <v>144</v>
      </c>
      <c r="F33" s="6" t="s">
        <v>94</v>
      </c>
      <c r="G33" s="8">
        <v>1828.715</v>
      </c>
      <c r="H33" s="11"/>
      <c r="I33" s="10">
        <f>ROUND((H33*G33),2)</f>
        <v>0</v>
      </c>
      <c r="O33">
        <f>rekapitulace!H8</f>
        <v>21</v>
      </c>
      <c r="P33">
        <f>ROUND(O33/100*I33,2)</f>
        <v>0</v>
      </c>
    </row>
    <row r="34" ht="89.25">
      <c r="E34" s="12" t="s">
        <v>596</v>
      </c>
    </row>
    <row r="35" ht="331.5">
      <c r="E35" s="12" t="s">
        <v>142</v>
      </c>
    </row>
    <row r="36" spans="1:16" ht="25.5">
      <c r="A36" s="6">
        <v>8</v>
      </c>
      <c r="B36" s="6" t="s">
        <v>46</v>
      </c>
      <c r="C36" s="6" t="s">
        <v>156</v>
      </c>
      <c r="D36" s="6" t="s">
        <v>48</v>
      </c>
      <c r="E36" s="6" t="s">
        <v>597</v>
      </c>
      <c r="F36" s="6" t="s">
        <v>94</v>
      </c>
      <c r="G36" s="8">
        <v>257.8</v>
      </c>
      <c r="H36" s="11"/>
      <c r="I36" s="10">
        <f>ROUND((H36*G36),2)</f>
        <v>0</v>
      </c>
      <c r="O36">
        <f>rekapitulace!H8</f>
        <v>21</v>
      </c>
      <c r="P36">
        <f>ROUND(O36/100*I36,2)</f>
        <v>0</v>
      </c>
    </row>
    <row r="37" ht="12.75">
      <c r="E37" s="12" t="s">
        <v>595</v>
      </c>
    </row>
    <row r="38" ht="306">
      <c r="E38" s="12" t="s">
        <v>158</v>
      </c>
    </row>
    <row r="39" spans="1:16" ht="25.5">
      <c r="A39" s="6">
        <v>9</v>
      </c>
      <c r="B39" s="6" t="s">
        <v>46</v>
      </c>
      <c r="C39" s="6" t="s">
        <v>159</v>
      </c>
      <c r="D39" s="6" t="s">
        <v>48</v>
      </c>
      <c r="E39" s="6" t="s">
        <v>160</v>
      </c>
      <c r="F39" s="6" t="s">
        <v>123</v>
      </c>
      <c r="G39" s="8">
        <v>56</v>
      </c>
      <c r="H39" s="11"/>
      <c r="I39" s="10">
        <f>ROUND((H39*G39),2)</f>
        <v>0</v>
      </c>
      <c r="O39">
        <f>rekapitulace!H8</f>
        <v>21</v>
      </c>
      <c r="P39">
        <f>ROUND(O39/100*I39,2)</f>
        <v>0</v>
      </c>
    </row>
    <row r="40" ht="12.75">
      <c r="E40" s="12" t="s">
        <v>598</v>
      </c>
    </row>
    <row r="41" ht="25.5">
      <c r="E41" s="12" t="s">
        <v>162</v>
      </c>
    </row>
    <row r="42" spans="1:16" ht="25.5">
      <c r="A42" s="6">
        <v>10</v>
      </c>
      <c r="B42" s="6" t="s">
        <v>46</v>
      </c>
      <c r="C42" s="6" t="s">
        <v>166</v>
      </c>
      <c r="D42" s="6" t="s">
        <v>48</v>
      </c>
      <c r="E42" s="6" t="s">
        <v>167</v>
      </c>
      <c r="F42" s="6" t="s">
        <v>123</v>
      </c>
      <c r="G42" s="8">
        <v>22.1</v>
      </c>
      <c r="H42" s="11"/>
      <c r="I42" s="10">
        <f>ROUND((H42*G42),2)</f>
        <v>0</v>
      </c>
      <c r="O42">
        <f>rekapitulace!H8</f>
        <v>21</v>
      </c>
      <c r="P42">
        <f>ROUND(O42/100*I42,2)</f>
        <v>0</v>
      </c>
    </row>
    <row r="43" ht="12.75">
      <c r="E43" s="12" t="s">
        <v>599</v>
      </c>
    </row>
    <row r="44" ht="25.5">
      <c r="E44" s="12" t="s">
        <v>162</v>
      </c>
    </row>
    <row r="45" spans="1:16" ht="12.75">
      <c r="A45" s="6">
        <v>11</v>
      </c>
      <c r="B45" s="6" t="s">
        <v>46</v>
      </c>
      <c r="C45" s="6" t="s">
        <v>179</v>
      </c>
      <c r="D45" s="6" t="s">
        <v>48</v>
      </c>
      <c r="E45" s="6" t="s">
        <v>180</v>
      </c>
      <c r="F45" s="6" t="s">
        <v>94</v>
      </c>
      <c r="G45" s="8">
        <v>19.758</v>
      </c>
      <c r="H45" s="11"/>
      <c r="I45" s="10">
        <f>ROUND((H45*G45),2)</f>
        <v>0</v>
      </c>
      <c r="O45">
        <f>rekapitulace!H8</f>
        <v>21</v>
      </c>
      <c r="P45">
        <f>ROUND(O45/100*I45,2)</f>
        <v>0</v>
      </c>
    </row>
    <row r="46" ht="51">
      <c r="E46" s="12" t="s">
        <v>600</v>
      </c>
    </row>
    <row r="47" ht="255">
      <c r="E47" s="12" t="s">
        <v>182</v>
      </c>
    </row>
    <row r="48" spans="1:16" ht="12.75">
      <c r="A48" s="6">
        <v>12</v>
      </c>
      <c r="B48" s="6" t="s">
        <v>46</v>
      </c>
      <c r="C48" s="6" t="s">
        <v>183</v>
      </c>
      <c r="D48" s="6" t="s">
        <v>48</v>
      </c>
      <c r="E48" s="6" t="s">
        <v>467</v>
      </c>
      <c r="F48" s="6" t="s">
        <v>94</v>
      </c>
      <c r="G48" s="8">
        <v>2086.5</v>
      </c>
      <c r="H48" s="11"/>
      <c r="I48" s="10">
        <f>ROUND((H48*G48),2)</f>
        <v>0</v>
      </c>
      <c r="O48">
        <f>rekapitulace!H8</f>
        <v>21</v>
      </c>
      <c r="P48">
        <f>ROUND(O48/100*I48,2)</f>
        <v>0</v>
      </c>
    </row>
    <row r="49" ht="12.75">
      <c r="E49" s="12" t="s">
        <v>601</v>
      </c>
    </row>
    <row r="50" ht="191.25">
      <c r="E50" s="12" t="s">
        <v>186</v>
      </c>
    </row>
    <row r="51" spans="1:16" ht="12.75">
      <c r="A51" s="6">
        <v>13</v>
      </c>
      <c r="B51" s="6" t="s">
        <v>46</v>
      </c>
      <c r="C51" s="6" t="s">
        <v>191</v>
      </c>
      <c r="D51" s="6" t="s">
        <v>48</v>
      </c>
      <c r="E51" s="6" t="s">
        <v>192</v>
      </c>
      <c r="F51" s="6" t="s">
        <v>94</v>
      </c>
      <c r="G51" s="8">
        <v>238</v>
      </c>
      <c r="H51" s="11"/>
      <c r="I51" s="10">
        <f>ROUND((H51*G51),2)</f>
        <v>0</v>
      </c>
      <c r="O51">
        <f>rekapitulace!H8</f>
        <v>21</v>
      </c>
      <c r="P51">
        <f>ROUND(O51/100*I51,2)</f>
        <v>0</v>
      </c>
    </row>
    <row r="52" ht="12.75">
      <c r="E52" s="12" t="s">
        <v>602</v>
      </c>
    </row>
    <row r="53" ht="242.25">
      <c r="E53" s="12" t="s">
        <v>194</v>
      </c>
    </row>
    <row r="54" spans="1:16" ht="25.5">
      <c r="A54" s="6">
        <v>14</v>
      </c>
      <c r="B54" s="6" t="s">
        <v>46</v>
      </c>
      <c r="C54" s="6" t="s">
        <v>195</v>
      </c>
      <c r="D54" s="6" t="s">
        <v>48</v>
      </c>
      <c r="E54" s="6" t="s">
        <v>196</v>
      </c>
      <c r="F54" s="6" t="s">
        <v>94</v>
      </c>
      <c r="G54" s="8">
        <v>66.3</v>
      </c>
      <c r="H54" s="11"/>
      <c r="I54" s="10">
        <f>ROUND((H54*G54),2)</f>
        <v>0</v>
      </c>
      <c r="O54">
        <f>rekapitulace!H8</f>
        <v>21</v>
      </c>
      <c r="P54">
        <f>ROUND(O54/100*I54,2)</f>
        <v>0</v>
      </c>
    </row>
    <row r="55" ht="12.75">
      <c r="E55" s="12" t="s">
        <v>603</v>
      </c>
    </row>
    <row r="56" ht="242.25">
      <c r="E56" s="12" t="s">
        <v>198</v>
      </c>
    </row>
    <row r="57" spans="1:16" ht="12.75">
      <c r="A57" s="6">
        <v>15</v>
      </c>
      <c r="B57" s="6" t="s">
        <v>46</v>
      </c>
      <c r="C57" s="6" t="s">
        <v>203</v>
      </c>
      <c r="D57" s="6" t="s">
        <v>48</v>
      </c>
      <c r="E57" s="6" t="s">
        <v>204</v>
      </c>
      <c r="F57" s="6" t="s">
        <v>99</v>
      </c>
      <c r="G57" s="8">
        <v>7334</v>
      </c>
      <c r="H57" s="11"/>
      <c r="I57" s="10">
        <f>ROUND((H57*G57),2)</f>
        <v>0</v>
      </c>
      <c r="O57">
        <f>rekapitulace!H8</f>
        <v>21</v>
      </c>
      <c r="P57">
        <f>ROUND(O57/100*I57,2)</f>
        <v>0</v>
      </c>
    </row>
    <row r="58" ht="89.25">
      <c r="E58" s="12" t="s">
        <v>604</v>
      </c>
    </row>
    <row r="59" ht="25.5">
      <c r="E59" s="12" t="s">
        <v>206</v>
      </c>
    </row>
    <row r="60" spans="1:16" ht="12.75">
      <c r="A60" s="6">
        <v>16</v>
      </c>
      <c r="B60" s="6" t="s">
        <v>46</v>
      </c>
      <c r="C60" s="6" t="s">
        <v>207</v>
      </c>
      <c r="D60" s="6" t="s">
        <v>48</v>
      </c>
      <c r="E60" s="6" t="s">
        <v>208</v>
      </c>
      <c r="F60" s="6" t="s">
        <v>99</v>
      </c>
      <c r="G60" s="8">
        <v>446</v>
      </c>
      <c r="H60" s="11"/>
      <c r="I60" s="10">
        <f>ROUND((H60*G60),2)</f>
        <v>0</v>
      </c>
      <c r="O60">
        <f>rekapitulace!H8</f>
        <v>21</v>
      </c>
      <c r="P60">
        <f>ROUND(O60/100*I60,2)</f>
        <v>0</v>
      </c>
    </row>
    <row r="61" ht="12.75">
      <c r="E61" s="12" t="s">
        <v>605</v>
      </c>
    </row>
    <row r="62" ht="38.25">
      <c r="E62" s="12" t="s">
        <v>210</v>
      </c>
    </row>
    <row r="63" spans="1:16" ht="12.75">
      <c r="A63" s="6">
        <v>17</v>
      </c>
      <c r="B63" s="6" t="s">
        <v>46</v>
      </c>
      <c r="C63" s="6" t="s">
        <v>215</v>
      </c>
      <c r="D63" s="6" t="s">
        <v>48</v>
      </c>
      <c r="E63" s="6" t="s">
        <v>216</v>
      </c>
      <c r="F63" s="6" t="s">
        <v>99</v>
      </c>
      <c r="G63" s="8">
        <v>446</v>
      </c>
      <c r="H63" s="11"/>
      <c r="I63" s="10">
        <f>ROUND((H63*G63),2)</f>
        <v>0</v>
      </c>
      <c r="O63">
        <f>rekapitulace!H8</f>
        <v>21</v>
      </c>
      <c r="P63">
        <f>ROUND(O63/100*I63,2)</f>
        <v>0</v>
      </c>
    </row>
    <row r="64" ht="12.75">
      <c r="E64" s="12" t="s">
        <v>605</v>
      </c>
    </row>
    <row r="65" ht="25.5">
      <c r="E65" s="12" t="s">
        <v>218</v>
      </c>
    </row>
    <row r="66" spans="1:16" ht="12.75" customHeight="1">
      <c r="A66" s="13"/>
      <c r="B66" s="13"/>
      <c r="C66" s="13" t="s">
        <v>25</v>
      </c>
      <c r="D66" s="13"/>
      <c r="E66" s="13" t="s">
        <v>71</v>
      </c>
      <c r="F66" s="13"/>
      <c r="G66" s="13"/>
      <c r="H66" s="13"/>
      <c r="I66" s="13">
        <f>SUM(I21:I65)</f>
        <v>0</v>
      </c>
      <c r="P66">
        <f>SUM(P21:P65)</f>
        <v>0</v>
      </c>
    </row>
    <row r="68" spans="1:9" ht="12.75" customHeight="1">
      <c r="A68" s="7"/>
      <c r="B68" s="7"/>
      <c r="C68" s="7" t="s">
        <v>36</v>
      </c>
      <c r="D68" s="7"/>
      <c r="E68" s="7" t="s">
        <v>219</v>
      </c>
      <c r="F68" s="7"/>
      <c r="G68" s="9"/>
      <c r="H68" s="7"/>
      <c r="I68" s="9"/>
    </row>
    <row r="69" spans="1:16" ht="12.75">
      <c r="A69" s="6">
        <v>18</v>
      </c>
      <c r="B69" s="6" t="s">
        <v>46</v>
      </c>
      <c r="C69" s="6" t="s">
        <v>220</v>
      </c>
      <c r="D69" s="6" t="s">
        <v>48</v>
      </c>
      <c r="E69" s="6" t="s">
        <v>221</v>
      </c>
      <c r="F69" s="6" t="s">
        <v>99</v>
      </c>
      <c r="G69" s="8">
        <v>1372.8</v>
      </c>
      <c r="H69" s="11"/>
      <c r="I69" s="10">
        <f>ROUND((H69*G69),2)</f>
        <v>0</v>
      </c>
      <c r="O69">
        <f>rekapitulace!H8</f>
        <v>21</v>
      </c>
      <c r="P69">
        <f>ROUND(O69/100*I69,2)</f>
        <v>0</v>
      </c>
    </row>
    <row r="70" ht="12.75">
      <c r="E70" s="12" t="s">
        <v>606</v>
      </c>
    </row>
    <row r="71" ht="25.5">
      <c r="E71" s="12" t="s">
        <v>223</v>
      </c>
    </row>
    <row r="72" spans="1:16" ht="25.5">
      <c r="A72" s="6">
        <v>19</v>
      </c>
      <c r="B72" s="6" t="s">
        <v>46</v>
      </c>
      <c r="C72" s="6" t="s">
        <v>224</v>
      </c>
      <c r="D72" s="6" t="s">
        <v>48</v>
      </c>
      <c r="E72" s="6" t="s">
        <v>478</v>
      </c>
      <c r="F72" s="6" t="s">
        <v>123</v>
      </c>
      <c r="G72" s="8">
        <v>157.7</v>
      </c>
      <c r="H72" s="11"/>
      <c r="I72" s="10">
        <f>ROUND((H72*G72),2)</f>
        <v>0</v>
      </c>
      <c r="O72">
        <f>rekapitulace!H8</f>
        <v>21</v>
      </c>
      <c r="P72">
        <f>ROUND(O72/100*I72,2)</f>
        <v>0</v>
      </c>
    </row>
    <row r="73" ht="12.75">
      <c r="E73" s="12" t="s">
        <v>607</v>
      </c>
    </row>
    <row r="74" ht="178.5">
      <c r="E74" s="12" t="s">
        <v>227</v>
      </c>
    </row>
    <row r="75" spans="1:16" ht="25.5">
      <c r="A75" s="6">
        <v>20</v>
      </c>
      <c r="B75" s="6" t="s">
        <v>46</v>
      </c>
      <c r="C75" s="6" t="s">
        <v>228</v>
      </c>
      <c r="D75" s="6" t="s">
        <v>48</v>
      </c>
      <c r="E75" s="6" t="s">
        <v>480</v>
      </c>
      <c r="F75" s="6" t="s">
        <v>123</v>
      </c>
      <c r="G75" s="8">
        <v>624</v>
      </c>
      <c r="H75" s="11"/>
      <c r="I75" s="10">
        <f>ROUND((H75*G75),2)</f>
        <v>0</v>
      </c>
      <c r="O75">
        <f>rekapitulace!H8</f>
        <v>21</v>
      </c>
      <c r="P75">
        <f>ROUND(O75/100*I75,2)</f>
        <v>0</v>
      </c>
    </row>
    <row r="76" ht="12.75">
      <c r="E76" s="12" t="s">
        <v>608</v>
      </c>
    </row>
    <row r="77" ht="178.5">
      <c r="E77" s="12" t="s">
        <v>227</v>
      </c>
    </row>
    <row r="78" spans="1:16" ht="25.5">
      <c r="A78" s="6">
        <v>21</v>
      </c>
      <c r="B78" s="6" t="s">
        <v>46</v>
      </c>
      <c r="C78" s="6" t="s">
        <v>231</v>
      </c>
      <c r="D78" s="6" t="s">
        <v>48</v>
      </c>
      <c r="E78" s="6" t="s">
        <v>232</v>
      </c>
      <c r="F78" s="6" t="s">
        <v>94</v>
      </c>
      <c r="G78" s="8">
        <v>1840.5</v>
      </c>
      <c r="H78" s="11"/>
      <c r="I78" s="10">
        <f>ROUND((H78*G78),2)</f>
        <v>0</v>
      </c>
      <c r="O78">
        <f>rekapitulace!H8</f>
        <v>21</v>
      </c>
      <c r="P78">
        <f>ROUND(O78/100*I78,2)</f>
        <v>0</v>
      </c>
    </row>
    <row r="79" ht="38.25">
      <c r="E79" s="12" t="s">
        <v>609</v>
      </c>
    </row>
    <row r="80" ht="25.5">
      <c r="E80" s="12" t="s">
        <v>234</v>
      </c>
    </row>
    <row r="81" spans="1:16" ht="25.5">
      <c r="A81" s="6">
        <v>22</v>
      </c>
      <c r="B81" s="6" t="s">
        <v>46</v>
      </c>
      <c r="C81" s="6" t="s">
        <v>246</v>
      </c>
      <c r="D81" s="6" t="s">
        <v>48</v>
      </c>
      <c r="E81" s="6" t="s">
        <v>486</v>
      </c>
      <c r="F81" s="6" t="s">
        <v>94</v>
      </c>
      <c r="G81" s="8">
        <v>51.375</v>
      </c>
      <c r="H81" s="11"/>
      <c r="I81" s="10">
        <f>ROUND((H81*G81),2)</f>
        <v>0</v>
      </c>
      <c r="O81">
        <f>rekapitulace!H8</f>
        <v>21</v>
      </c>
      <c r="P81">
        <f>ROUND(O81/100*I81,2)</f>
        <v>0</v>
      </c>
    </row>
    <row r="82" ht="12.75">
      <c r="E82" s="12" t="s">
        <v>610</v>
      </c>
    </row>
    <row r="83" ht="318.75">
      <c r="E83" s="12" t="s">
        <v>242</v>
      </c>
    </row>
    <row r="84" spans="1:16" ht="25.5">
      <c r="A84" s="6">
        <v>23</v>
      </c>
      <c r="B84" s="6" t="s">
        <v>46</v>
      </c>
      <c r="C84" s="6" t="s">
        <v>249</v>
      </c>
      <c r="D84" s="6" t="s">
        <v>48</v>
      </c>
      <c r="E84" s="6" t="s">
        <v>611</v>
      </c>
      <c r="F84" s="6" t="s">
        <v>86</v>
      </c>
      <c r="G84" s="8">
        <v>1.623</v>
      </c>
      <c r="H84" s="11"/>
      <c r="I84" s="10">
        <f>ROUND((H84*G84),2)</f>
        <v>0</v>
      </c>
      <c r="O84">
        <f>rekapitulace!H8</f>
        <v>21</v>
      </c>
      <c r="P84">
        <f>ROUND(O84/100*I84,2)</f>
        <v>0</v>
      </c>
    </row>
    <row r="85" ht="12.75">
      <c r="E85" s="12" t="s">
        <v>612</v>
      </c>
    </row>
    <row r="86" ht="267.75">
      <c r="E86" s="12" t="s">
        <v>252</v>
      </c>
    </row>
    <row r="87" spans="1:16" ht="12.75" customHeight="1">
      <c r="A87" s="13"/>
      <c r="B87" s="13"/>
      <c r="C87" s="13" t="s">
        <v>36</v>
      </c>
      <c r="D87" s="13"/>
      <c r="E87" s="13" t="s">
        <v>219</v>
      </c>
      <c r="F87" s="13"/>
      <c r="G87" s="13"/>
      <c r="H87" s="13"/>
      <c r="I87" s="13">
        <f>SUM(I69:I86)</f>
        <v>0</v>
      </c>
      <c r="P87">
        <f>SUM(P69:P86)</f>
        <v>0</v>
      </c>
    </row>
    <row r="89" spans="1:9" ht="12.75" customHeight="1">
      <c r="A89" s="7"/>
      <c r="B89" s="7"/>
      <c r="C89" s="7" t="s">
        <v>38</v>
      </c>
      <c r="D89" s="7"/>
      <c r="E89" s="7" t="s">
        <v>257</v>
      </c>
      <c r="F89" s="7"/>
      <c r="G89" s="9"/>
      <c r="H89" s="7"/>
      <c r="I89" s="9"/>
    </row>
    <row r="90" spans="1:16" ht="12.75">
      <c r="A90" s="6">
        <v>24</v>
      </c>
      <c r="B90" s="6" t="s">
        <v>46</v>
      </c>
      <c r="C90" s="6" t="s">
        <v>265</v>
      </c>
      <c r="D90" s="6" t="s">
        <v>48</v>
      </c>
      <c r="E90" s="6" t="s">
        <v>266</v>
      </c>
      <c r="F90" s="6" t="s">
        <v>94</v>
      </c>
      <c r="G90" s="8">
        <v>1.919</v>
      </c>
      <c r="H90" s="11"/>
      <c r="I90" s="10">
        <f>ROUND((H90*G90),2)</f>
        <v>0</v>
      </c>
      <c r="O90">
        <f>rekapitulace!H8</f>
        <v>21</v>
      </c>
      <c r="P90">
        <f>ROUND(O90/100*I90,2)</f>
        <v>0</v>
      </c>
    </row>
    <row r="91" ht="38.25">
      <c r="E91" s="12" t="s">
        <v>613</v>
      </c>
    </row>
    <row r="92" ht="38.25">
      <c r="E92" s="12" t="s">
        <v>268</v>
      </c>
    </row>
    <row r="93" spans="1:16" ht="12.75" customHeight="1">
      <c r="A93" s="13"/>
      <c r="B93" s="13"/>
      <c r="C93" s="13" t="s">
        <v>38</v>
      </c>
      <c r="D93" s="13"/>
      <c r="E93" s="13" t="s">
        <v>257</v>
      </c>
      <c r="F93" s="13"/>
      <c r="G93" s="13"/>
      <c r="H93" s="13"/>
      <c r="I93" s="13">
        <f>SUM(I90:I92)</f>
        <v>0</v>
      </c>
      <c r="P93">
        <f>SUM(P90:P92)</f>
        <v>0</v>
      </c>
    </row>
    <row r="95" spans="1:9" ht="12.75" customHeight="1">
      <c r="A95" s="7"/>
      <c r="B95" s="7"/>
      <c r="C95" s="7" t="s">
        <v>39</v>
      </c>
      <c r="D95" s="7"/>
      <c r="E95" s="7" t="s">
        <v>281</v>
      </c>
      <c r="F95" s="7"/>
      <c r="G95" s="9"/>
      <c r="H95" s="7"/>
      <c r="I95" s="9"/>
    </row>
    <row r="96" spans="1:16" ht="25.5">
      <c r="A96" s="6">
        <v>25</v>
      </c>
      <c r="B96" s="6" t="s">
        <v>46</v>
      </c>
      <c r="C96" s="6" t="s">
        <v>514</v>
      </c>
      <c r="D96" s="6" t="s">
        <v>48</v>
      </c>
      <c r="E96" s="6" t="s">
        <v>614</v>
      </c>
      <c r="F96" s="6" t="s">
        <v>99</v>
      </c>
      <c r="G96" s="8">
        <v>2781</v>
      </c>
      <c r="H96" s="11"/>
      <c r="I96" s="10">
        <f>ROUND((H96*G96),2)</f>
        <v>0</v>
      </c>
      <c r="O96">
        <f>rekapitulace!H8</f>
        <v>21</v>
      </c>
      <c r="P96">
        <f>ROUND(O96/100*I96,2)</f>
        <v>0</v>
      </c>
    </row>
    <row r="97" ht="12.75">
      <c r="E97" s="12" t="s">
        <v>615</v>
      </c>
    </row>
    <row r="98" ht="127.5">
      <c r="E98" s="12" t="s">
        <v>517</v>
      </c>
    </row>
    <row r="99" spans="1:16" ht="25.5">
      <c r="A99" s="6">
        <v>26</v>
      </c>
      <c r="B99" s="6" t="s">
        <v>46</v>
      </c>
      <c r="C99" s="6" t="s">
        <v>616</v>
      </c>
      <c r="D99" s="6" t="s">
        <v>48</v>
      </c>
      <c r="E99" s="6" t="s">
        <v>617</v>
      </c>
      <c r="F99" s="6" t="s">
        <v>99</v>
      </c>
      <c r="G99" s="8">
        <v>96</v>
      </c>
      <c r="H99" s="11"/>
      <c r="I99" s="10">
        <f>ROUND((H99*G99),2)</f>
        <v>0</v>
      </c>
      <c r="O99">
        <f>rekapitulace!H8</f>
        <v>21</v>
      </c>
      <c r="P99">
        <f>ROUND(O99/100*I99,2)</f>
        <v>0</v>
      </c>
    </row>
    <row r="100" ht="12.75">
      <c r="E100" s="12" t="s">
        <v>618</v>
      </c>
    </row>
    <row r="101" ht="51">
      <c r="E101" s="12" t="s">
        <v>285</v>
      </c>
    </row>
    <row r="102" spans="1:16" ht="25.5">
      <c r="A102" s="6">
        <v>27</v>
      </c>
      <c r="B102" s="6" t="s">
        <v>46</v>
      </c>
      <c r="C102" s="6" t="s">
        <v>518</v>
      </c>
      <c r="D102" s="6" t="s">
        <v>48</v>
      </c>
      <c r="E102" s="6" t="s">
        <v>619</v>
      </c>
      <c r="F102" s="6" t="s">
        <v>99</v>
      </c>
      <c r="G102" s="8">
        <v>2952.515</v>
      </c>
      <c r="H102" s="11"/>
      <c r="I102" s="10">
        <f>ROUND((H102*G102),2)</f>
        <v>0</v>
      </c>
      <c r="O102">
        <f>rekapitulace!H8</f>
        <v>21</v>
      </c>
      <c r="P102">
        <f>ROUND(O102/100*I102,2)</f>
        <v>0</v>
      </c>
    </row>
    <row r="103" ht="12.75">
      <c r="E103" s="12" t="s">
        <v>620</v>
      </c>
    </row>
    <row r="104" ht="51">
      <c r="E104" s="12" t="s">
        <v>285</v>
      </c>
    </row>
    <row r="105" spans="1:16" ht="25.5">
      <c r="A105" s="6">
        <v>28</v>
      </c>
      <c r="B105" s="6" t="s">
        <v>46</v>
      </c>
      <c r="C105" s="6" t="s">
        <v>521</v>
      </c>
      <c r="D105" s="6" t="s">
        <v>48</v>
      </c>
      <c r="E105" s="6" t="s">
        <v>621</v>
      </c>
      <c r="F105" s="6" t="s">
        <v>99</v>
      </c>
      <c r="G105" s="8">
        <v>3421.65</v>
      </c>
      <c r="H105" s="11"/>
      <c r="I105" s="10">
        <f>ROUND((H105*G105),2)</f>
        <v>0</v>
      </c>
      <c r="O105">
        <f>rekapitulace!H8</f>
        <v>21</v>
      </c>
      <c r="P105">
        <f>ROUND(O105/100*I105,2)</f>
        <v>0</v>
      </c>
    </row>
    <row r="106" ht="12.75">
      <c r="E106" s="12" t="s">
        <v>622</v>
      </c>
    </row>
    <row r="107" ht="51">
      <c r="E107" s="12" t="s">
        <v>285</v>
      </c>
    </row>
    <row r="108" spans="1:16" ht="25.5">
      <c r="A108" s="6">
        <v>29</v>
      </c>
      <c r="B108" s="6" t="s">
        <v>46</v>
      </c>
      <c r="C108" s="6" t="s">
        <v>524</v>
      </c>
      <c r="D108" s="6" t="s">
        <v>48</v>
      </c>
      <c r="E108" s="6" t="s">
        <v>623</v>
      </c>
      <c r="F108" s="6" t="s">
        <v>99</v>
      </c>
      <c r="G108" s="8">
        <v>253</v>
      </c>
      <c r="H108" s="11"/>
      <c r="I108" s="10">
        <f>ROUND((H108*G108),2)</f>
        <v>0</v>
      </c>
      <c r="O108">
        <f>rekapitulace!H8</f>
        <v>21</v>
      </c>
      <c r="P108">
        <f>ROUND(O108/100*I108,2)</f>
        <v>0</v>
      </c>
    </row>
    <row r="109" ht="12.75">
      <c r="E109" s="12" t="s">
        <v>624</v>
      </c>
    </row>
    <row r="110" ht="51">
      <c r="E110" s="12" t="s">
        <v>285</v>
      </c>
    </row>
    <row r="111" spans="1:16" ht="25.5">
      <c r="A111" s="6">
        <v>30</v>
      </c>
      <c r="B111" s="6" t="s">
        <v>46</v>
      </c>
      <c r="C111" s="6" t="s">
        <v>289</v>
      </c>
      <c r="D111" s="6" t="s">
        <v>48</v>
      </c>
      <c r="E111" s="6" t="s">
        <v>290</v>
      </c>
      <c r="F111" s="6" t="s">
        <v>99</v>
      </c>
      <c r="G111" s="8">
        <v>2670.3</v>
      </c>
      <c r="H111" s="11"/>
      <c r="I111" s="10">
        <f>ROUND((H111*G111),2)</f>
        <v>0</v>
      </c>
      <c r="O111">
        <f>rekapitulace!H8</f>
        <v>21</v>
      </c>
      <c r="P111">
        <f>ROUND(O111/100*I111,2)</f>
        <v>0</v>
      </c>
    </row>
    <row r="112" ht="12.75">
      <c r="E112" s="12" t="s">
        <v>625</v>
      </c>
    </row>
    <row r="113" ht="51">
      <c r="E113" s="12" t="s">
        <v>292</v>
      </c>
    </row>
    <row r="114" spans="1:16" ht="25.5">
      <c r="A114" s="6">
        <v>31</v>
      </c>
      <c r="B114" s="6" t="s">
        <v>46</v>
      </c>
      <c r="C114" s="6" t="s">
        <v>300</v>
      </c>
      <c r="D114" s="6" t="s">
        <v>48</v>
      </c>
      <c r="E114" s="6" t="s">
        <v>301</v>
      </c>
      <c r="F114" s="6" t="s">
        <v>99</v>
      </c>
      <c r="G114" s="8">
        <v>2670.3</v>
      </c>
      <c r="H114" s="11"/>
      <c r="I114" s="10">
        <f>ROUND((H114*G114),2)</f>
        <v>0</v>
      </c>
      <c r="O114">
        <f>rekapitulace!H8</f>
        <v>21</v>
      </c>
      <c r="P114">
        <f>ROUND(O114/100*I114,2)</f>
        <v>0</v>
      </c>
    </row>
    <row r="115" ht="12.75">
      <c r="E115" s="12" t="s">
        <v>625</v>
      </c>
    </row>
    <row r="116" ht="140.25">
      <c r="E116" s="12" t="s">
        <v>303</v>
      </c>
    </row>
    <row r="117" spans="1:16" ht="25.5">
      <c r="A117" s="6">
        <v>32</v>
      </c>
      <c r="B117" s="6" t="s">
        <v>46</v>
      </c>
      <c r="C117" s="6" t="s">
        <v>536</v>
      </c>
      <c r="D117" s="6" t="s">
        <v>48</v>
      </c>
      <c r="E117" s="6" t="s">
        <v>537</v>
      </c>
      <c r="F117" s="6" t="s">
        <v>99</v>
      </c>
      <c r="G117" s="8">
        <v>2717.04</v>
      </c>
      <c r="H117" s="11"/>
      <c r="I117" s="10">
        <f>ROUND((H117*G117),2)</f>
        <v>0</v>
      </c>
      <c r="O117">
        <f>rekapitulace!H8</f>
        <v>21</v>
      </c>
      <c r="P117">
        <f>ROUND(O117/100*I117,2)</f>
        <v>0</v>
      </c>
    </row>
    <row r="118" ht="12.75">
      <c r="E118" s="12" t="s">
        <v>626</v>
      </c>
    </row>
    <row r="119" ht="140.25">
      <c r="E119" s="12" t="s">
        <v>303</v>
      </c>
    </row>
    <row r="120" spans="1:16" ht="25.5">
      <c r="A120" s="6">
        <v>33</v>
      </c>
      <c r="B120" s="6" t="s">
        <v>46</v>
      </c>
      <c r="C120" s="6" t="s">
        <v>316</v>
      </c>
      <c r="D120" s="6" t="s">
        <v>48</v>
      </c>
      <c r="E120" s="6" t="s">
        <v>540</v>
      </c>
      <c r="F120" s="6" t="s">
        <v>99</v>
      </c>
      <c r="G120" s="8">
        <v>158</v>
      </c>
      <c r="H120" s="11"/>
      <c r="I120" s="10">
        <f>ROUND((H120*G120),2)</f>
        <v>0</v>
      </c>
      <c r="O120">
        <f>rekapitulace!H8</f>
        <v>21</v>
      </c>
      <c r="P120">
        <f>ROUND(O120/100*I120,2)</f>
        <v>0</v>
      </c>
    </row>
    <row r="121" ht="12.75">
      <c r="E121" s="12" t="s">
        <v>627</v>
      </c>
    </row>
    <row r="122" ht="140.25">
      <c r="E122" s="12" t="s">
        <v>319</v>
      </c>
    </row>
    <row r="123" spans="1:16" ht="25.5">
      <c r="A123" s="6">
        <v>34</v>
      </c>
      <c r="B123" s="6" t="s">
        <v>46</v>
      </c>
      <c r="C123" s="6" t="s">
        <v>320</v>
      </c>
      <c r="D123" s="6" t="s">
        <v>48</v>
      </c>
      <c r="E123" s="6" t="s">
        <v>321</v>
      </c>
      <c r="F123" s="6" t="s">
        <v>99</v>
      </c>
      <c r="G123" s="8">
        <v>31.74</v>
      </c>
      <c r="H123" s="11"/>
      <c r="I123" s="10">
        <f>ROUND((H123*G123),2)</f>
        <v>0</v>
      </c>
      <c r="O123">
        <f>rekapitulace!H8</f>
        <v>21</v>
      </c>
      <c r="P123">
        <f>ROUND(O123/100*I123,2)</f>
        <v>0</v>
      </c>
    </row>
    <row r="124" ht="12.75">
      <c r="E124" s="12" t="s">
        <v>628</v>
      </c>
    </row>
    <row r="125" ht="140.25">
      <c r="E125" s="12" t="s">
        <v>319</v>
      </c>
    </row>
    <row r="126" spans="1:16" ht="25.5">
      <c r="A126" s="6">
        <v>35</v>
      </c>
      <c r="B126" s="6" t="s">
        <v>46</v>
      </c>
      <c r="C126" s="6" t="s">
        <v>323</v>
      </c>
      <c r="D126" s="6" t="s">
        <v>48</v>
      </c>
      <c r="E126" s="6" t="s">
        <v>629</v>
      </c>
      <c r="F126" s="6" t="s">
        <v>123</v>
      </c>
      <c r="G126" s="8">
        <v>383.7</v>
      </c>
      <c r="H126" s="11"/>
      <c r="I126" s="10">
        <f>ROUND((H126*G126),2)</f>
        <v>0</v>
      </c>
      <c r="O126">
        <f>rekapitulace!H8</f>
        <v>21</v>
      </c>
      <c r="P126">
        <f>ROUND(O126/100*I126,2)</f>
        <v>0</v>
      </c>
    </row>
    <row r="127" ht="12.75">
      <c r="E127" s="12" t="s">
        <v>630</v>
      </c>
    </row>
    <row r="128" ht="38.25">
      <c r="E128" s="12" t="s">
        <v>326</v>
      </c>
    </row>
    <row r="129" spans="1:16" ht="12.75" customHeight="1">
      <c r="A129" s="13"/>
      <c r="B129" s="13"/>
      <c r="C129" s="13" t="s">
        <v>39</v>
      </c>
      <c r="D129" s="13"/>
      <c r="E129" s="13" t="s">
        <v>281</v>
      </c>
      <c r="F129" s="13"/>
      <c r="G129" s="13"/>
      <c r="H129" s="13"/>
      <c r="I129" s="13">
        <f>SUM(I96:I128)</f>
        <v>0</v>
      </c>
      <c r="P129">
        <f>SUM(P96:P128)</f>
        <v>0</v>
      </c>
    </row>
    <row r="131" spans="1:9" ht="12.75" customHeight="1">
      <c r="A131" s="7"/>
      <c r="B131" s="7"/>
      <c r="C131" s="7" t="s">
        <v>40</v>
      </c>
      <c r="D131" s="7"/>
      <c r="E131" s="7" t="s">
        <v>327</v>
      </c>
      <c r="F131" s="7"/>
      <c r="G131" s="9"/>
      <c r="H131" s="7"/>
      <c r="I131" s="9"/>
    </row>
    <row r="132" spans="1:16" ht="38.25">
      <c r="A132" s="6">
        <v>36</v>
      </c>
      <c r="B132" s="6" t="s">
        <v>46</v>
      </c>
      <c r="C132" s="6" t="s">
        <v>328</v>
      </c>
      <c r="D132" s="6" t="s">
        <v>48</v>
      </c>
      <c r="E132" s="6" t="s">
        <v>545</v>
      </c>
      <c r="F132" s="6" t="s">
        <v>99</v>
      </c>
      <c r="G132" s="8">
        <v>2.55</v>
      </c>
      <c r="H132" s="11"/>
      <c r="I132" s="10">
        <f>ROUND((H132*G132),2)</f>
        <v>0</v>
      </c>
      <c r="O132">
        <f>rekapitulace!H8</f>
        <v>21</v>
      </c>
      <c r="P132">
        <f>ROUND(O132/100*I132,2)</f>
        <v>0</v>
      </c>
    </row>
    <row r="133" ht="12.75">
      <c r="E133" s="12" t="s">
        <v>631</v>
      </c>
    </row>
    <row r="134" ht="63.75">
      <c r="E134" s="12" t="s">
        <v>331</v>
      </c>
    </row>
    <row r="135" spans="1:16" ht="25.5">
      <c r="A135" s="6">
        <v>37</v>
      </c>
      <c r="B135" s="6" t="s">
        <v>46</v>
      </c>
      <c r="C135" s="6" t="s">
        <v>332</v>
      </c>
      <c r="D135" s="6" t="s">
        <v>48</v>
      </c>
      <c r="E135" s="6" t="s">
        <v>547</v>
      </c>
      <c r="F135" s="6" t="s">
        <v>99</v>
      </c>
      <c r="G135" s="8">
        <v>2.55</v>
      </c>
      <c r="H135" s="11"/>
      <c r="I135" s="10">
        <f>ROUND((H135*G135),2)</f>
        <v>0</v>
      </c>
      <c r="O135">
        <f>rekapitulace!H8</f>
        <v>21</v>
      </c>
      <c r="P135">
        <f>ROUND(O135/100*I135,2)</f>
        <v>0</v>
      </c>
    </row>
    <row r="136" ht="12.75">
      <c r="E136" s="12" t="s">
        <v>631</v>
      </c>
    </row>
    <row r="137" ht="63.75">
      <c r="E137" s="12" t="s">
        <v>331</v>
      </c>
    </row>
    <row r="138" spans="1:16" ht="12.75" customHeight="1">
      <c r="A138" s="13"/>
      <c r="B138" s="13"/>
      <c r="C138" s="13" t="s">
        <v>40</v>
      </c>
      <c r="D138" s="13"/>
      <c r="E138" s="13" t="s">
        <v>327</v>
      </c>
      <c r="F138" s="13"/>
      <c r="G138" s="13"/>
      <c r="H138" s="13"/>
      <c r="I138" s="13">
        <f>SUM(I132:I137)</f>
        <v>0</v>
      </c>
      <c r="P138">
        <f>SUM(P132:P137)</f>
        <v>0</v>
      </c>
    </row>
    <row r="140" spans="1:9" ht="12.75" customHeight="1">
      <c r="A140" s="7"/>
      <c r="B140" s="7"/>
      <c r="C140" s="7" t="s">
        <v>42</v>
      </c>
      <c r="D140" s="7"/>
      <c r="E140" s="7" t="s">
        <v>334</v>
      </c>
      <c r="F140" s="7"/>
      <c r="G140" s="9"/>
      <c r="H140" s="7"/>
      <c r="I140" s="9"/>
    </row>
    <row r="141" spans="1:16" ht="25.5">
      <c r="A141" s="6">
        <v>38</v>
      </c>
      <c r="B141" s="6" t="s">
        <v>46</v>
      </c>
      <c r="C141" s="6" t="s">
        <v>339</v>
      </c>
      <c r="D141" s="6" t="s">
        <v>48</v>
      </c>
      <c r="E141" s="6" t="s">
        <v>340</v>
      </c>
      <c r="F141" s="6" t="s">
        <v>123</v>
      </c>
      <c r="G141" s="8">
        <v>9</v>
      </c>
      <c r="H141" s="11"/>
      <c r="I141" s="10">
        <f>ROUND((H141*G141),2)</f>
        <v>0</v>
      </c>
      <c r="O141">
        <f>rekapitulace!H8</f>
        <v>21</v>
      </c>
      <c r="P141">
        <f>ROUND(O141/100*I141,2)</f>
        <v>0</v>
      </c>
    </row>
    <row r="142" ht="12.75">
      <c r="E142" s="12" t="s">
        <v>632</v>
      </c>
    </row>
    <row r="143" ht="255">
      <c r="E143" s="12" t="s">
        <v>338</v>
      </c>
    </row>
    <row r="144" spans="1:16" ht="25.5">
      <c r="A144" s="6">
        <v>39</v>
      </c>
      <c r="B144" s="6" t="s">
        <v>46</v>
      </c>
      <c r="C144" s="6" t="s">
        <v>345</v>
      </c>
      <c r="D144" s="6" t="s">
        <v>48</v>
      </c>
      <c r="E144" s="6" t="s">
        <v>633</v>
      </c>
      <c r="F144" s="6" t="s">
        <v>67</v>
      </c>
      <c r="G144" s="8">
        <v>7</v>
      </c>
      <c r="H144" s="11"/>
      <c r="I144" s="10">
        <f>ROUND((H144*G144),2)</f>
        <v>0</v>
      </c>
      <c r="O144">
        <f>rekapitulace!H8</f>
        <v>21</v>
      </c>
      <c r="P144">
        <f>ROUND(O144/100*I144,2)</f>
        <v>0</v>
      </c>
    </row>
    <row r="145" ht="51">
      <c r="E145" s="12" t="s">
        <v>634</v>
      </c>
    </row>
    <row r="146" ht="89.25">
      <c r="E146" s="12" t="s">
        <v>348</v>
      </c>
    </row>
    <row r="147" spans="1:16" ht="12.75">
      <c r="A147" s="6">
        <v>40</v>
      </c>
      <c r="B147" s="6" t="s">
        <v>46</v>
      </c>
      <c r="C147" s="6" t="s">
        <v>349</v>
      </c>
      <c r="D147" s="6" t="s">
        <v>48</v>
      </c>
      <c r="E147" s="6" t="s">
        <v>635</v>
      </c>
      <c r="F147" s="6" t="s">
        <v>67</v>
      </c>
      <c r="G147" s="8">
        <v>6</v>
      </c>
      <c r="H147" s="11"/>
      <c r="I147" s="10">
        <f>ROUND((H147*G147),2)</f>
        <v>0</v>
      </c>
      <c r="O147">
        <f>rekapitulace!H8</f>
        <v>21</v>
      </c>
      <c r="P147">
        <f>ROUND(O147/100*I147,2)</f>
        <v>0</v>
      </c>
    </row>
    <row r="148" ht="38.25">
      <c r="E148" s="12" t="s">
        <v>636</v>
      </c>
    </row>
    <row r="149" ht="63.75">
      <c r="E149" s="12" t="s">
        <v>352</v>
      </c>
    </row>
    <row r="150" spans="1:16" ht="25.5">
      <c r="A150" s="6">
        <v>41</v>
      </c>
      <c r="B150" s="6" t="s">
        <v>46</v>
      </c>
      <c r="C150" s="6" t="s">
        <v>353</v>
      </c>
      <c r="D150" s="6" t="s">
        <v>48</v>
      </c>
      <c r="E150" s="6" t="s">
        <v>637</v>
      </c>
      <c r="F150" s="6" t="s">
        <v>67</v>
      </c>
      <c r="G150" s="8">
        <v>1</v>
      </c>
      <c r="H150" s="11"/>
      <c r="I150" s="10">
        <f>ROUND((H150*G150),2)</f>
        <v>0</v>
      </c>
      <c r="O150">
        <f>rekapitulace!H8</f>
        <v>21</v>
      </c>
      <c r="P150">
        <f>ROUND(O150/100*I150,2)</f>
        <v>0</v>
      </c>
    </row>
    <row r="151" ht="12.75">
      <c r="E151" s="12" t="s">
        <v>638</v>
      </c>
    </row>
    <row r="152" ht="89.25">
      <c r="E152" s="12" t="s">
        <v>348</v>
      </c>
    </row>
    <row r="153" spans="1:16" ht="38.25">
      <c r="A153" s="6">
        <v>42</v>
      </c>
      <c r="B153" s="6" t="s">
        <v>46</v>
      </c>
      <c r="C153" s="6" t="s">
        <v>356</v>
      </c>
      <c r="D153" s="6" t="s">
        <v>48</v>
      </c>
      <c r="E153" s="6" t="s">
        <v>357</v>
      </c>
      <c r="F153" s="6" t="s">
        <v>67</v>
      </c>
      <c r="G153" s="8">
        <v>1</v>
      </c>
      <c r="H153" s="11"/>
      <c r="I153" s="10">
        <f>ROUND((H153*G153),2)</f>
        <v>0</v>
      </c>
      <c r="O153">
        <f>rekapitulace!H8</f>
        <v>21</v>
      </c>
      <c r="P153">
        <f>ROUND(O153/100*I153,2)</f>
        <v>0</v>
      </c>
    </row>
    <row r="154" ht="12.75">
      <c r="E154" s="12" t="s">
        <v>639</v>
      </c>
    </row>
    <row r="155" ht="76.5">
      <c r="E155" s="12" t="s">
        <v>359</v>
      </c>
    </row>
    <row r="156" spans="1:16" ht="25.5">
      <c r="A156" s="6">
        <v>43</v>
      </c>
      <c r="B156" s="6" t="s">
        <v>46</v>
      </c>
      <c r="C156" s="6" t="s">
        <v>363</v>
      </c>
      <c r="D156" s="6" t="s">
        <v>48</v>
      </c>
      <c r="E156" s="6" t="s">
        <v>364</v>
      </c>
      <c r="F156" s="6" t="s">
        <v>67</v>
      </c>
      <c r="G156" s="8">
        <v>6</v>
      </c>
      <c r="H156" s="11"/>
      <c r="I156" s="10">
        <f>ROUND((H156*G156),2)</f>
        <v>0</v>
      </c>
      <c r="O156">
        <f>rekapitulace!H8</f>
        <v>21</v>
      </c>
      <c r="P156">
        <f>ROUND(O156/100*I156,2)</f>
        <v>0</v>
      </c>
    </row>
    <row r="157" ht="12.75">
      <c r="E157" s="12" t="s">
        <v>640</v>
      </c>
    </row>
    <row r="158" ht="25.5">
      <c r="E158" s="12" t="s">
        <v>366</v>
      </c>
    </row>
    <row r="159" spans="1:16" ht="12.75" customHeight="1">
      <c r="A159" s="13"/>
      <c r="B159" s="13"/>
      <c r="C159" s="13" t="s">
        <v>42</v>
      </c>
      <c r="D159" s="13"/>
      <c r="E159" s="13" t="s">
        <v>334</v>
      </c>
      <c r="F159" s="13"/>
      <c r="G159" s="13"/>
      <c r="H159" s="13"/>
      <c r="I159" s="13">
        <f>SUM(I141:I158)</f>
        <v>0</v>
      </c>
      <c r="P159">
        <f>SUM(P141:P158)</f>
        <v>0</v>
      </c>
    </row>
    <row r="161" spans="1:9" ht="12.75" customHeight="1">
      <c r="A161" s="7"/>
      <c r="B161" s="7"/>
      <c r="C161" s="7" t="s">
        <v>43</v>
      </c>
      <c r="D161" s="7"/>
      <c r="E161" s="7" t="s">
        <v>370</v>
      </c>
      <c r="F161" s="7"/>
      <c r="G161" s="9"/>
      <c r="H161" s="7"/>
      <c r="I161" s="9"/>
    </row>
    <row r="162" spans="1:16" ht="51">
      <c r="A162" s="6">
        <v>44</v>
      </c>
      <c r="B162" s="6" t="s">
        <v>46</v>
      </c>
      <c r="C162" s="6" t="s">
        <v>379</v>
      </c>
      <c r="D162" s="6" t="s">
        <v>48</v>
      </c>
      <c r="E162" s="6" t="s">
        <v>562</v>
      </c>
      <c r="F162" s="6" t="s">
        <v>123</v>
      </c>
      <c r="G162" s="8">
        <v>84</v>
      </c>
      <c r="H162" s="11"/>
      <c r="I162" s="10">
        <f>ROUND((H162*G162),2)</f>
        <v>0</v>
      </c>
      <c r="O162">
        <f>rekapitulace!H8</f>
        <v>21</v>
      </c>
      <c r="P162">
        <f>ROUND(O162/100*I162,2)</f>
        <v>0</v>
      </c>
    </row>
    <row r="163" ht="12.75">
      <c r="E163" s="12" t="s">
        <v>641</v>
      </c>
    </row>
    <row r="164" ht="127.5">
      <c r="E164" s="12" t="s">
        <v>382</v>
      </c>
    </row>
    <row r="165" spans="1:16" ht="38.25">
      <c r="A165" s="6">
        <v>45</v>
      </c>
      <c r="B165" s="6" t="s">
        <v>46</v>
      </c>
      <c r="C165" s="6" t="s">
        <v>383</v>
      </c>
      <c r="D165" s="6" t="s">
        <v>48</v>
      </c>
      <c r="E165" s="6" t="s">
        <v>384</v>
      </c>
      <c r="F165" s="6" t="s">
        <v>123</v>
      </c>
      <c r="G165" s="8">
        <v>84</v>
      </c>
      <c r="H165" s="11"/>
      <c r="I165" s="10">
        <f>ROUND((H165*G165),2)</f>
        <v>0</v>
      </c>
      <c r="O165">
        <f>rekapitulace!H8</f>
        <v>21</v>
      </c>
      <c r="P165">
        <f>ROUND(O165/100*I165,2)</f>
        <v>0</v>
      </c>
    </row>
    <row r="166" ht="12.75">
      <c r="E166" s="12" t="s">
        <v>641</v>
      </c>
    </row>
    <row r="167" ht="38.25">
      <c r="E167" s="12" t="s">
        <v>378</v>
      </c>
    </row>
    <row r="168" spans="1:16" ht="12.75">
      <c r="A168" s="6">
        <v>46</v>
      </c>
      <c r="B168" s="6" t="s">
        <v>46</v>
      </c>
      <c r="C168" s="6" t="s">
        <v>386</v>
      </c>
      <c r="D168" s="6" t="s">
        <v>48</v>
      </c>
      <c r="E168" s="6" t="s">
        <v>387</v>
      </c>
      <c r="F168" s="6" t="s">
        <v>67</v>
      </c>
      <c r="G168" s="8">
        <v>24</v>
      </c>
      <c r="H168" s="11"/>
      <c r="I168" s="10">
        <f>ROUND((H168*G168),2)</f>
        <v>0</v>
      </c>
      <c r="O168">
        <f>rekapitulace!H8</f>
        <v>21</v>
      </c>
      <c r="P168">
        <f>ROUND(O168/100*I168,2)</f>
        <v>0</v>
      </c>
    </row>
    <row r="169" ht="38.25">
      <c r="E169" s="12" t="s">
        <v>642</v>
      </c>
    </row>
    <row r="170" ht="51">
      <c r="E170" s="12" t="s">
        <v>389</v>
      </c>
    </row>
    <row r="171" spans="1:16" ht="25.5">
      <c r="A171" s="6">
        <v>47</v>
      </c>
      <c r="B171" s="6" t="s">
        <v>46</v>
      </c>
      <c r="C171" s="6" t="s">
        <v>390</v>
      </c>
      <c r="D171" s="6" t="s">
        <v>48</v>
      </c>
      <c r="E171" s="6" t="s">
        <v>391</v>
      </c>
      <c r="F171" s="6" t="s">
        <v>67</v>
      </c>
      <c r="G171" s="8">
        <v>8</v>
      </c>
      <c r="H171" s="11"/>
      <c r="I171" s="10">
        <f>ROUND((H171*G171),2)</f>
        <v>0</v>
      </c>
      <c r="O171">
        <f>rekapitulace!H8</f>
        <v>21</v>
      </c>
      <c r="P171">
        <f>ROUND(O171/100*I171,2)</f>
        <v>0</v>
      </c>
    </row>
    <row r="172" ht="12.75">
      <c r="E172" s="12" t="s">
        <v>557</v>
      </c>
    </row>
    <row r="173" ht="12.75">
      <c r="E173" s="12" t="s">
        <v>393</v>
      </c>
    </row>
    <row r="174" spans="1:16" ht="25.5">
      <c r="A174" s="6">
        <v>48</v>
      </c>
      <c r="B174" s="6" t="s">
        <v>46</v>
      </c>
      <c r="C174" s="6" t="s">
        <v>394</v>
      </c>
      <c r="D174" s="6" t="s">
        <v>48</v>
      </c>
      <c r="E174" s="6" t="s">
        <v>395</v>
      </c>
      <c r="F174" s="6" t="s">
        <v>67</v>
      </c>
      <c r="G174" s="8">
        <v>4</v>
      </c>
      <c r="H174" s="11"/>
      <c r="I174" s="10">
        <f>ROUND((H174*G174),2)</f>
        <v>0</v>
      </c>
      <c r="O174">
        <f>rekapitulace!H8</f>
        <v>21</v>
      </c>
      <c r="P174">
        <f>ROUND(O174/100*I174,2)</f>
        <v>0</v>
      </c>
    </row>
    <row r="175" ht="38.25">
      <c r="E175" s="12" t="s">
        <v>643</v>
      </c>
    </row>
    <row r="176" ht="51">
      <c r="E176" s="12" t="s">
        <v>389</v>
      </c>
    </row>
    <row r="177" spans="1:16" ht="25.5">
      <c r="A177" s="6">
        <v>49</v>
      </c>
      <c r="B177" s="6" t="s">
        <v>46</v>
      </c>
      <c r="C177" s="6" t="s">
        <v>397</v>
      </c>
      <c r="D177" s="6" t="s">
        <v>48</v>
      </c>
      <c r="E177" s="6" t="s">
        <v>398</v>
      </c>
      <c r="F177" s="6" t="s">
        <v>123</v>
      </c>
      <c r="G177" s="8">
        <v>93</v>
      </c>
      <c r="H177" s="11"/>
      <c r="I177" s="10">
        <f>ROUND((H177*G177),2)</f>
        <v>0</v>
      </c>
      <c r="O177">
        <f>rekapitulace!H8</f>
        <v>21</v>
      </c>
      <c r="P177">
        <f>ROUND(O177/100*I177,2)</f>
        <v>0</v>
      </c>
    </row>
    <row r="178" ht="12.75">
      <c r="E178" s="12" t="s">
        <v>644</v>
      </c>
    </row>
    <row r="179" ht="51">
      <c r="E179" s="12" t="s">
        <v>400</v>
      </c>
    </row>
    <row r="180" spans="1:16" ht="25.5">
      <c r="A180" s="6">
        <v>50</v>
      </c>
      <c r="B180" s="6" t="s">
        <v>46</v>
      </c>
      <c r="C180" s="6" t="s">
        <v>401</v>
      </c>
      <c r="D180" s="6" t="s">
        <v>48</v>
      </c>
      <c r="E180" s="6" t="s">
        <v>569</v>
      </c>
      <c r="F180" s="6" t="s">
        <v>123</v>
      </c>
      <c r="G180" s="8">
        <v>8</v>
      </c>
      <c r="H180" s="11"/>
      <c r="I180" s="10">
        <f>ROUND((H180*G180),2)</f>
        <v>0</v>
      </c>
      <c r="O180">
        <f>rekapitulace!H8</f>
        <v>21</v>
      </c>
      <c r="P180">
        <f>ROUND(O180/100*I180,2)</f>
        <v>0</v>
      </c>
    </row>
    <row r="181" ht="12.75">
      <c r="E181" s="12" t="s">
        <v>645</v>
      </c>
    </row>
    <row r="182" ht="51">
      <c r="E182" s="12" t="s">
        <v>400</v>
      </c>
    </row>
    <row r="183" spans="1:16" ht="12.75">
      <c r="A183" s="6">
        <v>51</v>
      </c>
      <c r="B183" s="6" t="s">
        <v>46</v>
      </c>
      <c r="C183" s="6" t="s">
        <v>404</v>
      </c>
      <c r="D183" s="6" t="s">
        <v>48</v>
      </c>
      <c r="E183" s="6" t="s">
        <v>405</v>
      </c>
      <c r="F183" s="6" t="s">
        <v>123</v>
      </c>
      <c r="G183" s="8">
        <v>15</v>
      </c>
      <c r="H183" s="11"/>
      <c r="I183" s="10">
        <f>ROUND((H183*G183),2)</f>
        <v>0</v>
      </c>
      <c r="O183">
        <f>rekapitulace!H8</f>
        <v>21</v>
      </c>
      <c r="P183">
        <f>ROUND(O183/100*I183,2)</f>
        <v>0</v>
      </c>
    </row>
    <row r="184" ht="12.75">
      <c r="E184" s="12" t="s">
        <v>646</v>
      </c>
    </row>
    <row r="185" ht="12.75">
      <c r="E185" s="12" t="s">
        <v>407</v>
      </c>
    </row>
    <row r="186" spans="1:16" ht="25.5">
      <c r="A186" s="6">
        <v>52</v>
      </c>
      <c r="B186" s="6" t="s">
        <v>46</v>
      </c>
      <c r="C186" s="6" t="s">
        <v>408</v>
      </c>
      <c r="D186" s="6" t="s">
        <v>48</v>
      </c>
      <c r="E186" s="6" t="s">
        <v>647</v>
      </c>
      <c r="F186" s="6" t="s">
        <v>123</v>
      </c>
      <c r="G186" s="8">
        <v>116</v>
      </c>
      <c r="H186" s="11"/>
      <c r="I186" s="10">
        <f>ROUND((H186*G186),2)</f>
        <v>0</v>
      </c>
      <c r="O186">
        <f>rekapitulace!H8</f>
        <v>21</v>
      </c>
      <c r="P186">
        <f>ROUND(O186/100*I186,2)</f>
        <v>0</v>
      </c>
    </row>
    <row r="187" ht="12.75">
      <c r="E187" s="12" t="s">
        <v>648</v>
      </c>
    </row>
    <row r="188" ht="89.25">
      <c r="E188" s="12" t="s">
        <v>411</v>
      </c>
    </row>
    <row r="189" spans="1:16" ht="12.75">
      <c r="A189" s="6">
        <v>53</v>
      </c>
      <c r="B189" s="6" t="s">
        <v>46</v>
      </c>
      <c r="C189" s="6" t="s">
        <v>412</v>
      </c>
      <c r="D189" s="6" t="s">
        <v>48</v>
      </c>
      <c r="E189" s="6" t="s">
        <v>413</v>
      </c>
      <c r="F189" s="6" t="s">
        <v>99</v>
      </c>
      <c r="G189" s="8">
        <v>5.1</v>
      </c>
      <c r="H189" s="11"/>
      <c r="I189" s="10">
        <f>ROUND((H189*G189),2)</f>
        <v>0</v>
      </c>
      <c r="O189">
        <f>rekapitulace!H8</f>
        <v>21</v>
      </c>
      <c r="P189">
        <f>ROUND(O189/100*I189,2)</f>
        <v>0</v>
      </c>
    </row>
    <row r="190" ht="51">
      <c r="E190" s="12" t="s">
        <v>649</v>
      </c>
    </row>
    <row r="191" ht="12.75">
      <c r="E191" s="12" t="s">
        <v>415</v>
      </c>
    </row>
    <row r="192" spans="1:16" ht="12.75" customHeight="1">
      <c r="A192" s="13"/>
      <c r="B192" s="13"/>
      <c r="C192" s="13" t="s">
        <v>43</v>
      </c>
      <c r="D192" s="13"/>
      <c r="E192" s="13" t="s">
        <v>370</v>
      </c>
      <c r="F192" s="13"/>
      <c r="G192" s="13"/>
      <c r="H192" s="13"/>
      <c r="I192" s="13">
        <f>SUM(I162:I191)</f>
        <v>0</v>
      </c>
      <c r="P192">
        <f>SUM(P162:P191)</f>
        <v>0</v>
      </c>
    </row>
    <row r="194" spans="1:16" ht="12.75" customHeight="1">
      <c r="A194" s="13"/>
      <c r="B194" s="13"/>
      <c r="C194" s="13"/>
      <c r="D194" s="13"/>
      <c r="E194" s="13" t="s">
        <v>75</v>
      </c>
      <c r="F194" s="13"/>
      <c r="G194" s="13"/>
      <c r="H194" s="13"/>
      <c r="I194" s="13">
        <f>+I18+I66+I87+I93+I129+I138+I159+I192</f>
        <v>0</v>
      </c>
      <c r="P194">
        <f>+P18+P66+P87+P93+P129+P138+P159+P192</f>
        <v>0</v>
      </c>
    </row>
    <row r="196" spans="1:9" ht="12.75" customHeight="1">
      <c r="A196" s="7" t="s">
        <v>76</v>
      </c>
      <c r="B196" s="7"/>
      <c r="C196" s="7"/>
      <c r="D196" s="7"/>
      <c r="E196" s="7"/>
      <c r="F196" s="7"/>
      <c r="G196" s="7"/>
      <c r="H196" s="7"/>
      <c r="I196" s="7"/>
    </row>
    <row r="197" spans="1:9" ht="12.75" customHeight="1">
      <c r="A197" s="7"/>
      <c r="B197" s="7"/>
      <c r="C197" s="7"/>
      <c r="D197" s="7"/>
      <c r="E197" s="7" t="s">
        <v>77</v>
      </c>
      <c r="F197" s="7"/>
      <c r="G197" s="7"/>
      <c r="H197" s="7"/>
      <c r="I197" s="7"/>
    </row>
    <row r="198" spans="1:16" ht="12.75" customHeight="1">
      <c r="A198" s="13"/>
      <c r="B198" s="13"/>
      <c r="C198" s="13"/>
      <c r="D198" s="13"/>
      <c r="E198" s="13" t="s">
        <v>78</v>
      </c>
      <c r="F198" s="13"/>
      <c r="G198" s="13"/>
      <c r="H198" s="13"/>
      <c r="I198" s="13">
        <v>0</v>
      </c>
      <c r="P198">
        <v>0</v>
      </c>
    </row>
    <row r="199" spans="1:9" ht="12.75" customHeight="1">
      <c r="A199" s="13"/>
      <c r="B199" s="13"/>
      <c r="C199" s="13"/>
      <c r="D199" s="13"/>
      <c r="E199" s="13" t="s">
        <v>79</v>
      </c>
      <c r="F199" s="13"/>
      <c r="G199" s="13"/>
      <c r="H199" s="13"/>
      <c r="I199" s="13"/>
    </row>
    <row r="200" spans="1:16" ht="12.75" customHeight="1">
      <c r="A200" s="13"/>
      <c r="B200" s="13"/>
      <c r="C200" s="13"/>
      <c r="D200" s="13"/>
      <c r="E200" s="13" t="s">
        <v>80</v>
      </c>
      <c r="F200" s="13"/>
      <c r="G200" s="13"/>
      <c r="H200" s="13"/>
      <c r="I200" s="13">
        <v>0</v>
      </c>
      <c r="P200">
        <v>0</v>
      </c>
    </row>
    <row r="201" spans="1:16" ht="12.75" customHeight="1">
      <c r="A201" s="13"/>
      <c r="B201" s="13"/>
      <c r="C201" s="13"/>
      <c r="D201" s="13"/>
      <c r="E201" s="13" t="s">
        <v>81</v>
      </c>
      <c r="F201" s="13"/>
      <c r="G201" s="13"/>
      <c r="H201" s="13"/>
      <c r="I201" s="13">
        <f>I198+I200</f>
        <v>0</v>
      </c>
      <c r="P201">
        <f>P198+P200</f>
        <v>0</v>
      </c>
    </row>
    <row r="203" spans="1:16" ht="12.75" customHeight="1">
      <c r="A203" s="13"/>
      <c r="B203" s="13"/>
      <c r="C203" s="13"/>
      <c r="D203" s="13"/>
      <c r="E203" s="13" t="s">
        <v>81</v>
      </c>
      <c r="F203" s="13"/>
      <c r="G203" s="13"/>
      <c r="H203" s="13"/>
      <c r="I203" s="13">
        <f>I194+I201</f>
        <v>0</v>
      </c>
      <c r="P203">
        <f>P194+P201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650</v>
      </c>
      <c r="D5" s="5"/>
      <c r="E5" s="5" t="s">
        <v>651</v>
      </c>
    </row>
    <row r="6" spans="1:5" ht="12.75" customHeight="1">
      <c r="A6" t="s">
        <v>18</v>
      </c>
      <c r="C6" s="5" t="s">
        <v>650</v>
      </c>
      <c r="D6" s="5"/>
      <c r="E6" s="5" t="s">
        <v>651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84</v>
      </c>
      <c r="D12" s="6" t="s">
        <v>48</v>
      </c>
      <c r="E12" s="6" t="s">
        <v>85</v>
      </c>
      <c r="F12" s="6" t="s">
        <v>86</v>
      </c>
      <c r="G12" s="8">
        <v>8460.866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63.75">
      <c r="E13" s="12" t="s">
        <v>652</v>
      </c>
    </row>
    <row r="14" ht="25.5">
      <c r="E14" s="12" t="s">
        <v>88</v>
      </c>
    </row>
    <row r="15" spans="1:16" ht="25.5">
      <c r="A15" s="6">
        <v>2</v>
      </c>
      <c r="B15" s="6" t="s">
        <v>46</v>
      </c>
      <c r="C15" s="6" t="s">
        <v>89</v>
      </c>
      <c r="D15" s="6" t="s">
        <v>48</v>
      </c>
      <c r="E15" s="6" t="s">
        <v>653</v>
      </c>
      <c r="F15" s="6" t="s">
        <v>86</v>
      </c>
      <c r="G15" s="8">
        <v>21.009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38.25">
      <c r="E16" s="12" t="s">
        <v>654</v>
      </c>
    </row>
    <row r="17" ht="25.5">
      <c r="E17" s="12" t="s">
        <v>88</v>
      </c>
    </row>
    <row r="18" spans="1:16" ht="25.5">
      <c r="A18" s="6">
        <v>3</v>
      </c>
      <c r="B18" s="6" t="s">
        <v>46</v>
      </c>
      <c r="C18" s="6" t="s">
        <v>92</v>
      </c>
      <c r="D18" s="6" t="s">
        <v>48</v>
      </c>
      <c r="E18" s="6" t="s">
        <v>93</v>
      </c>
      <c r="F18" s="6" t="s">
        <v>94</v>
      </c>
      <c r="G18" s="8">
        <v>802.5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38.25">
      <c r="E19" s="12" t="s">
        <v>655</v>
      </c>
    </row>
    <row r="20" ht="25.5">
      <c r="E20" s="12" t="s">
        <v>96</v>
      </c>
    </row>
    <row r="21" spans="1:16" ht="12.75" customHeight="1">
      <c r="A21" s="13"/>
      <c r="B21" s="13"/>
      <c r="C21" s="13" t="s">
        <v>45</v>
      </c>
      <c r="D21" s="13"/>
      <c r="E21" s="13" t="s">
        <v>44</v>
      </c>
      <c r="F21" s="13"/>
      <c r="G21" s="13"/>
      <c r="H21" s="13"/>
      <c r="I21" s="13">
        <f>SUM(I12:I20)</f>
        <v>0</v>
      </c>
      <c r="P21">
        <f>SUM(P12:P20)</f>
        <v>0</v>
      </c>
    </row>
    <row r="23" spans="1:9" ht="12.75" customHeight="1">
      <c r="A23" s="7"/>
      <c r="B23" s="7"/>
      <c r="C23" s="7" t="s">
        <v>25</v>
      </c>
      <c r="D23" s="7"/>
      <c r="E23" s="7" t="s">
        <v>71</v>
      </c>
      <c r="F23" s="7"/>
      <c r="G23" s="9"/>
      <c r="H23" s="7"/>
      <c r="I23" s="9"/>
    </row>
    <row r="24" spans="1:16" ht="25.5">
      <c r="A24" s="6">
        <v>4</v>
      </c>
      <c r="B24" s="6" t="s">
        <v>46</v>
      </c>
      <c r="C24" s="6" t="s">
        <v>97</v>
      </c>
      <c r="D24" s="6" t="s">
        <v>48</v>
      </c>
      <c r="E24" s="6" t="s">
        <v>656</v>
      </c>
      <c r="F24" s="6" t="s">
        <v>99</v>
      </c>
      <c r="G24" s="8">
        <v>374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12.75">
      <c r="E25" s="12" t="s">
        <v>657</v>
      </c>
    </row>
    <row r="26" ht="38.25">
      <c r="E26" s="12" t="s">
        <v>101</v>
      </c>
    </row>
    <row r="27" spans="1:16" ht="38.25">
      <c r="A27" s="6">
        <v>5</v>
      </c>
      <c r="B27" s="6" t="s">
        <v>46</v>
      </c>
      <c r="C27" s="6" t="s">
        <v>102</v>
      </c>
      <c r="D27" s="6" t="s">
        <v>48</v>
      </c>
      <c r="E27" s="6" t="s">
        <v>103</v>
      </c>
      <c r="F27" s="6" t="s">
        <v>67</v>
      </c>
      <c r="G27" s="8">
        <v>11</v>
      </c>
      <c r="H27" s="11"/>
      <c r="I27" s="10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2" t="s">
        <v>658</v>
      </c>
    </row>
    <row r="29" ht="165.75">
      <c r="E29" s="12" t="s">
        <v>105</v>
      </c>
    </row>
    <row r="30" spans="1:16" ht="25.5">
      <c r="A30" s="6">
        <v>6</v>
      </c>
      <c r="B30" s="6" t="s">
        <v>46</v>
      </c>
      <c r="C30" s="6" t="s">
        <v>109</v>
      </c>
      <c r="D30" s="6" t="s">
        <v>48</v>
      </c>
      <c r="E30" s="6" t="s">
        <v>659</v>
      </c>
      <c r="F30" s="6" t="s">
        <v>67</v>
      </c>
      <c r="G30" s="8">
        <v>2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2" t="s">
        <v>108</v>
      </c>
    </row>
    <row r="32" ht="63.75">
      <c r="E32" s="12" t="s">
        <v>112</v>
      </c>
    </row>
    <row r="33" spans="1:16" ht="38.25">
      <c r="A33" s="6">
        <v>7</v>
      </c>
      <c r="B33" s="6" t="s">
        <v>46</v>
      </c>
      <c r="C33" s="6" t="s">
        <v>125</v>
      </c>
      <c r="D33" s="6" t="s">
        <v>48</v>
      </c>
      <c r="E33" s="6" t="s">
        <v>126</v>
      </c>
      <c r="F33" s="6" t="s">
        <v>94</v>
      </c>
      <c r="G33" s="8">
        <v>876.61</v>
      </c>
      <c r="H33" s="11"/>
      <c r="I33" s="10">
        <f>ROUND((H33*G33),2)</f>
        <v>0</v>
      </c>
      <c r="O33">
        <f>rekapitulace!H8</f>
        <v>21</v>
      </c>
      <c r="P33">
        <f>ROUND(O33/100*I33,2)</f>
        <v>0</v>
      </c>
    </row>
    <row r="34" ht="51">
      <c r="E34" s="12" t="s">
        <v>660</v>
      </c>
    </row>
    <row r="35" ht="63.75">
      <c r="E35" s="12" t="s">
        <v>120</v>
      </c>
    </row>
    <row r="36" spans="1:16" ht="25.5">
      <c r="A36" s="6">
        <v>8</v>
      </c>
      <c r="B36" s="6" t="s">
        <v>46</v>
      </c>
      <c r="C36" s="6" t="s">
        <v>132</v>
      </c>
      <c r="D36" s="6" t="s">
        <v>48</v>
      </c>
      <c r="E36" s="6" t="s">
        <v>133</v>
      </c>
      <c r="F36" s="6" t="s">
        <v>94</v>
      </c>
      <c r="G36" s="8">
        <v>21.2</v>
      </c>
      <c r="H36" s="11"/>
      <c r="I36" s="10">
        <f>ROUND((H36*G36),2)</f>
        <v>0</v>
      </c>
      <c r="O36">
        <f>rekapitulace!H8</f>
        <v>21</v>
      </c>
      <c r="P36">
        <f>ROUND(O36/100*I36,2)</f>
        <v>0</v>
      </c>
    </row>
    <row r="37" ht="12.75">
      <c r="E37" s="12" t="s">
        <v>661</v>
      </c>
    </row>
    <row r="38" ht="331.5">
      <c r="E38" s="12" t="s">
        <v>135</v>
      </c>
    </row>
    <row r="39" spans="1:16" ht="12.75">
      <c r="A39" s="6">
        <v>9</v>
      </c>
      <c r="B39" s="6" t="s">
        <v>46</v>
      </c>
      <c r="C39" s="6" t="s">
        <v>136</v>
      </c>
      <c r="D39" s="6" t="s">
        <v>48</v>
      </c>
      <c r="E39" s="6" t="s">
        <v>137</v>
      </c>
      <c r="F39" s="6" t="s">
        <v>94</v>
      </c>
      <c r="G39" s="8">
        <v>118.768</v>
      </c>
      <c r="H39" s="11"/>
      <c r="I39" s="10">
        <f>ROUND((H39*G39),2)</f>
        <v>0</v>
      </c>
      <c r="O39">
        <f>rekapitulace!H8</f>
        <v>21</v>
      </c>
      <c r="P39">
        <f>ROUND(O39/100*I39,2)</f>
        <v>0</v>
      </c>
    </row>
    <row r="40" ht="25.5">
      <c r="E40" s="12" t="s">
        <v>662</v>
      </c>
    </row>
    <row r="41" ht="331.5">
      <c r="E41" s="12" t="s">
        <v>135</v>
      </c>
    </row>
    <row r="42" spans="1:16" ht="25.5">
      <c r="A42" s="6">
        <v>10</v>
      </c>
      <c r="B42" s="6" t="s">
        <v>46</v>
      </c>
      <c r="C42" s="6" t="s">
        <v>663</v>
      </c>
      <c r="D42" s="6" t="s">
        <v>48</v>
      </c>
      <c r="E42" s="6" t="s">
        <v>664</v>
      </c>
      <c r="F42" s="6" t="s">
        <v>94</v>
      </c>
      <c r="G42" s="8">
        <v>20</v>
      </c>
      <c r="H42" s="11"/>
      <c r="I42" s="10">
        <f>ROUND((H42*G42),2)</f>
        <v>0</v>
      </c>
      <c r="O42">
        <f>rekapitulace!H8</f>
        <v>21</v>
      </c>
      <c r="P42">
        <f>ROUND(O42/100*I42,2)</f>
        <v>0</v>
      </c>
    </row>
    <row r="43" ht="12.75">
      <c r="E43" s="12" t="s">
        <v>665</v>
      </c>
    </row>
    <row r="44" ht="331.5">
      <c r="E44" s="12" t="s">
        <v>135</v>
      </c>
    </row>
    <row r="45" spans="1:16" ht="25.5">
      <c r="A45" s="6">
        <v>11</v>
      </c>
      <c r="B45" s="6" t="s">
        <v>46</v>
      </c>
      <c r="C45" s="6" t="s">
        <v>139</v>
      </c>
      <c r="D45" s="6" t="s">
        <v>48</v>
      </c>
      <c r="E45" s="6" t="s">
        <v>140</v>
      </c>
      <c r="F45" s="6" t="s">
        <v>94</v>
      </c>
      <c r="G45" s="8">
        <v>1726.7</v>
      </c>
      <c r="H45" s="11"/>
      <c r="I45" s="10">
        <f>ROUND((H45*G45),2)</f>
        <v>0</v>
      </c>
      <c r="O45">
        <f>rekapitulace!H8</f>
        <v>21</v>
      </c>
      <c r="P45">
        <f>ROUND(O45/100*I45,2)</f>
        <v>0</v>
      </c>
    </row>
    <row r="46" ht="12.75">
      <c r="E46" s="12" t="s">
        <v>666</v>
      </c>
    </row>
    <row r="47" ht="331.5">
      <c r="E47" s="12" t="s">
        <v>142</v>
      </c>
    </row>
    <row r="48" spans="1:16" ht="12.75">
      <c r="A48" s="6">
        <v>12</v>
      </c>
      <c r="B48" s="6" t="s">
        <v>46</v>
      </c>
      <c r="C48" s="6" t="s">
        <v>143</v>
      </c>
      <c r="D48" s="6" t="s">
        <v>48</v>
      </c>
      <c r="E48" s="6" t="s">
        <v>144</v>
      </c>
      <c r="F48" s="6" t="s">
        <v>94</v>
      </c>
      <c r="G48" s="8">
        <v>3639.54</v>
      </c>
      <c r="H48" s="11"/>
      <c r="I48" s="10">
        <f>ROUND((H48*G48),2)</f>
        <v>0</v>
      </c>
      <c r="O48">
        <f>rekapitulace!H8</f>
        <v>21</v>
      </c>
      <c r="P48">
        <f>ROUND(O48/100*I48,2)</f>
        <v>0</v>
      </c>
    </row>
    <row r="49" ht="76.5">
      <c r="E49" s="12" t="s">
        <v>667</v>
      </c>
    </row>
    <row r="50" ht="331.5">
      <c r="E50" s="12" t="s">
        <v>142</v>
      </c>
    </row>
    <row r="51" spans="1:16" ht="25.5">
      <c r="A51" s="6">
        <v>13</v>
      </c>
      <c r="B51" s="6" t="s">
        <v>46</v>
      </c>
      <c r="C51" s="6" t="s">
        <v>149</v>
      </c>
      <c r="D51" s="6" t="s">
        <v>48</v>
      </c>
      <c r="E51" s="6" t="s">
        <v>150</v>
      </c>
      <c r="F51" s="6" t="s">
        <v>94</v>
      </c>
      <c r="G51" s="8">
        <v>21.2</v>
      </c>
      <c r="H51" s="11"/>
      <c r="I51" s="10">
        <f>ROUND((H51*G51),2)</f>
        <v>0</v>
      </c>
      <c r="O51">
        <f>rekapitulace!H8</f>
        <v>21</v>
      </c>
      <c r="P51">
        <f>ROUND(O51/100*I51,2)</f>
        <v>0</v>
      </c>
    </row>
    <row r="52" ht="12.75">
      <c r="E52" s="12" t="s">
        <v>661</v>
      </c>
    </row>
    <row r="53" ht="306">
      <c r="E53" s="12" t="s">
        <v>152</v>
      </c>
    </row>
    <row r="54" spans="1:16" ht="25.5">
      <c r="A54" s="6">
        <v>14</v>
      </c>
      <c r="B54" s="6" t="s">
        <v>46</v>
      </c>
      <c r="C54" s="6" t="s">
        <v>153</v>
      </c>
      <c r="D54" s="6" t="s">
        <v>48</v>
      </c>
      <c r="E54" s="6" t="s">
        <v>154</v>
      </c>
      <c r="F54" s="6" t="s">
        <v>94</v>
      </c>
      <c r="G54" s="8">
        <v>802.5</v>
      </c>
      <c r="H54" s="11"/>
      <c r="I54" s="10">
        <f>ROUND((H54*G54),2)</f>
        <v>0</v>
      </c>
      <c r="O54">
        <f>rekapitulace!H8</f>
        <v>21</v>
      </c>
      <c r="P54">
        <f>ROUND(O54/100*I54,2)</f>
        <v>0</v>
      </c>
    </row>
    <row r="55" ht="38.25">
      <c r="E55" s="12" t="s">
        <v>655</v>
      </c>
    </row>
    <row r="56" ht="306">
      <c r="E56" s="12" t="s">
        <v>152</v>
      </c>
    </row>
    <row r="57" spans="1:16" ht="25.5">
      <c r="A57" s="6">
        <v>15</v>
      </c>
      <c r="B57" s="6" t="s">
        <v>46</v>
      </c>
      <c r="C57" s="6" t="s">
        <v>156</v>
      </c>
      <c r="D57" s="6" t="s">
        <v>48</v>
      </c>
      <c r="E57" s="6" t="s">
        <v>668</v>
      </c>
      <c r="F57" s="6" t="s">
        <v>94</v>
      </c>
      <c r="G57" s="8">
        <v>1726.667</v>
      </c>
      <c r="H57" s="11"/>
      <c r="I57" s="10">
        <f>ROUND((H57*G57),2)</f>
        <v>0</v>
      </c>
      <c r="O57">
        <f>rekapitulace!H8</f>
        <v>21</v>
      </c>
      <c r="P57">
        <f>ROUND(O57/100*I57,2)</f>
        <v>0</v>
      </c>
    </row>
    <row r="58" ht="51">
      <c r="E58" s="12" t="s">
        <v>669</v>
      </c>
    </row>
    <row r="59" ht="306">
      <c r="E59" s="12" t="s">
        <v>158</v>
      </c>
    </row>
    <row r="60" spans="1:16" ht="25.5">
      <c r="A60" s="6">
        <v>16</v>
      </c>
      <c r="B60" s="6" t="s">
        <v>46</v>
      </c>
      <c r="C60" s="6" t="s">
        <v>159</v>
      </c>
      <c r="D60" s="6" t="s">
        <v>48</v>
      </c>
      <c r="E60" s="6" t="s">
        <v>160</v>
      </c>
      <c r="F60" s="6" t="s">
        <v>123</v>
      </c>
      <c r="G60" s="8">
        <v>1808.5</v>
      </c>
      <c r="H60" s="11"/>
      <c r="I60" s="10">
        <f>ROUND((H60*G60),2)</f>
        <v>0</v>
      </c>
      <c r="O60">
        <f>rekapitulace!H8</f>
        <v>21</v>
      </c>
      <c r="P60">
        <f>ROUND(O60/100*I60,2)</f>
        <v>0</v>
      </c>
    </row>
    <row r="61" ht="12.75">
      <c r="E61" s="12" t="s">
        <v>670</v>
      </c>
    </row>
    <row r="62" ht="25.5">
      <c r="E62" s="12" t="s">
        <v>162</v>
      </c>
    </row>
    <row r="63" spans="1:16" ht="25.5">
      <c r="A63" s="6">
        <v>17</v>
      </c>
      <c r="B63" s="6" t="s">
        <v>46</v>
      </c>
      <c r="C63" s="6" t="s">
        <v>163</v>
      </c>
      <c r="D63" s="6" t="s">
        <v>48</v>
      </c>
      <c r="E63" s="6" t="s">
        <v>164</v>
      </c>
      <c r="F63" s="6" t="s">
        <v>123</v>
      </c>
      <c r="G63" s="8">
        <v>34.4</v>
      </c>
      <c r="H63" s="11"/>
      <c r="I63" s="10">
        <f>ROUND((H63*G63),2)</f>
        <v>0</v>
      </c>
      <c r="O63">
        <f>rekapitulace!H8</f>
        <v>21</v>
      </c>
      <c r="P63">
        <f>ROUND(O63/100*I63,2)</f>
        <v>0</v>
      </c>
    </row>
    <row r="64" ht="12.75">
      <c r="E64" s="12" t="s">
        <v>671</v>
      </c>
    </row>
    <row r="65" ht="25.5">
      <c r="E65" s="12" t="s">
        <v>162</v>
      </c>
    </row>
    <row r="66" spans="1:16" ht="25.5">
      <c r="A66" s="6">
        <v>18</v>
      </c>
      <c r="B66" s="6" t="s">
        <v>46</v>
      </c>
      <c r="C66" s="6" t="s">
        <v>166</v>
      </c>
      <c r="D66" s="6" t="s">
        <v>48</v>
      </c>
      <c r="E66" s="6" t="s">
        <v>167</v>
      </c>
      <c r="F66" s="6" t="s">
        <v>123</v>
      </c>
      <c r="G66" s="8">
        <v>55.1</v>
      </c>
      <c r="H66" s="11"/>
      <c r="I66" s="10">
        <f>ROUND((H66*G66),2)</f>
        <v>0</v>
      </c>
      <c r="O66">
        <f>rekapitulace!H8</f>
        <v>21</v>
      </c>
      <c r="P66">
        <f>ROUND(O66/100*I66,2)</f>
        <v>0</v>
      </c>
    </row>
    <row r="67" ht="12.75">
      <c r="E67" s="12" t="s">
        <v>672</v>
      </c>
    </row>
    <row r="68" ht="25.5">
      <c r="E68" s="12" t="s">
        <v>162</v>
      </c>
    </row>
    <row r="69" spans="1:16" ht="25.5">
      <c r="A69" s="6">
        <v>19</v>
      </c>
      <c r="B69" s="6" t="s">
        <v>46</v>
      </c>
      <c r="C69" s="6" t="s">
        <v>169</v>
      </c>
      <c r="D69" s="6" t="s">
        <v>48</v>
      </c>
      <c r="E69" s="6" t="s">
        <v>170</v>
      </c>
      <c r="F69" s="6" t="s">
        <v>123</v>
      </c>
      <c r="G69" s="8">
        <v>10.2</v>
      </c>
      <c r="H69" s="11"/>
      <c r="I69" s="10">
        <f>ROUND((H69*G69),2)</f>
        <v>0</v>
      </c>
      <c r="O69">
        <f>rekapitulace!H8</f>
        <v>21</v>
      </c>
      <c r="P69">
        <f>ROUND(O69/100*I69,2)</f>
        <v>0</v>
      </c>
    </row>
    <row r="70" ht="12.75">
      <c r="E70" s="12" t="s">
        <v>673</v>
      </c>
    </row>
    <row r="71" ht="25.5">
      <c r="E71" s="12" t="s">
        <v>162</v>
      </c>
    </row>
    <row r="72" spans="1:16" ht="12.75">
      <c r="A72" s="6">
        <v>20</v>
      </c>
      <c r="B72" s="6" t="s">
        <v>46</v>
      </c>
      <c r="C72" s="6" t="s">
        <v>179</v>
      </c>
      <c r="D72" s="6" t="s">
        <v>48</v>
      </c>
      <c r="E72" s="6" t="s">
        <v>180</v>
      </c>
      <c r="F72" s="6" t="s">
        <v>94</v>
      </c>
      <c r="G72" s="8">
        <v>682.867</v>
      </c>
      <c r="H72" s="11"/>
      <c r="I72" s="10">
        <f>ROUND((H72*G72),2)</f>
        <v>0</v>
      </c>
      <c r="O72">
        <f>rekapitulace!H8</f>
        <v>21</v>
      </c>
      <c r="P72">
        <f>ROUND(O72/100*I72,2)</f>
        <v>0</v>
      </c>
    </row>
    <row r="73" ht="63.75">
      <c r="E73" s="12" t="s">
        <v>674</v>
      </c>
    </row>
    <row r="74" ht="255">
      <c r="E74" s="12" t="s">
        <v>182</v>
      </c>
    </row>
    <row r="75" spans="1:16" ht="25.5">
      <c r="A75" s="6">
        <v>21</v>
      </c>
      <c r="B75" s="6" t="s">
        <v>46</v>
      </c>
      <c r="C75" s="6" t="s">
        <v>183</v>
      </c>
      <c r="D75" s="6" t="s">
        <v>48</v>
      </c>
      <c r="E75" s="6" t="s">
        <v>675</v>
      </c>
      <c r="F75" s="6" t="s">
        <v>94</v>
      </c>
      <c r="G75" s="8">
        <v>5506.208</v>
      </c>
      <c r="H75" s="11"/>
      <c r="I75" s="10">
        <f>ROUND((H75*G75),2)</f>
        <v>0</v>
      </c>
      <c r="O75">
        <f>rekapitulace!H8</f>
        <v>21</v>
      </c>
      <c r="P75">
        <f>ROUND(O75/100*I75,2)</f>
        <v>0</v>
      </c>
    </row>
    <row r="76" ht="38.25">
      <c r="E76" s="12" t="s">
        <v>676</v>
      </c>
    </row>
    <row r="77" ht="191.25">
      <c r="E77" s="12" t="s">
        <v>186</v>
      </c>
    </row>
    <row r="78" spans="1:16" ht="25.5">
      <c r="A78" s="6">
        <v>22</v>
      </c>
      <c r="B78" s="6" t="s">
        <v>46</v>
      </c>
      <c r="C78" s="6" t="s">
        <v>191</v>
      </c>
      <c r="D78" s="6" t="s">
        <v>48</v>
      </c>
      <c r="E78" s="6" t="s">
        <v>677</v>
      </c>
      <c r="F78" s="6" t="s">
        <v>94</v>
      </c>
      <c r="G78" s="8">
        <v>1085</v>
      </c>
      <c r="H78" s="11"/>
      <c r="I78" s="10">
        <f>ROUND((H78*G78),2)</f>
        <v>0</v>
      </c>
      <c r="O78">
        <f>rekapitulace!H8</f>
        <v>21</v>
      </c>
      <c r="P78">
        <f>ROUND(O78/100*I78,2)</f>
        <v>0</v>
      </c>
    </row>
    <row r="79" ht="12.75">
      <c r="E79" s="12" t="s">
        <v>678</v>
      </c>
    </row>
    <row r="80" ht="242.25">
      <c r="E80" s="12" t="s">
        <v>194</v>
      </c>
    </row>
    <row r="81" spans="1:16" ht="25.5">
      <c r="A81" s="6">
        <v>23</v>
      </c>
      <c r="B81" s="6" t="s">
        <v>46</v>
      </c>
      <c r="C81" s="6" t="s">
        <v>195</v>
      </c>
      <c r="D81" s="6" t="s">
        <v>48</v>
      </c>
      <c r="E81" s="6" t="s">
        <v>196</v>
      </c>
      <c r="F81" s="6" t="s">
        <v>94</v>
      </c>
      <c r="G81" s="8">
        <v>271.275</v>
      </c>
      <c r="H81" s="11"/>
      <c r="I81" s="10">
        <f>ROUND((H81*G81),2)</f>
        <v>0</v>
      </c>
      <c r="O81">
        <f>rekapitulace!H8</f>
        <v>21</v>
      </c>
      <c r="P81">
        <f>ROUND(O81/100*I81,2)</f>
        <v>0</v>
      </c>
    </row>
    <row r="82" ht="12.75">
      <c r="E82" s="12" t="s">
        <v>679</v>
      </c>
    </row>
    <row r="83" ht="242.25">
      <c r="E83" s="12" t="s">
        <v>198</v>
      </c>
    </row>
    <row r="84" spans="1:16" ht="12.75">
      <c r="A84" s="6">
        <v>24</v>
      </c>
      <c r="B84" s="6" t="s">
        <v>46</v>
      </c>
      <c r="C84" s="6" t="s">
        <v>203</v>
      </c>
      <c r="D84" s="6" t="s">
        <v>48</v>
      </c>
      <c r="E84" s="6" t="s">
        <v>204</v>
      </c>
      <c r="F84" s="6" t="s">
        <v>99</v>
      </c>
      <c r="G84" s="8">
        <v>13948.9</v>
      </c>
      <c r="H84" s="11"/>
      <c r="I84" s="10">
        <f>ROUND((H84*G84),2)</f>
        <v>0</v>
      </c>
      <c r="O84">
        <f>rekapitulace!H8</f>
        <v>21</v>
      </c>
      <c r="P84">
        <f>ROUND(O84/100*I84,2)</f>
        <v>0</v>
      </c>
    </row>
    <row r="85" ht="51">
      <c r="E85" s="12" t="s">
        <v>680</v>
      </c>
    </row>
    <row r="86" ht="25.5">
      <c r="E86" s="12" t="s">
        <v>206</v>
      </c>
    </row>
    <row r="87" spans="1:16" ht="12.75">
      <c r="A87" s="6">
        <v>25</v>
      </c>
      <c r="B87" s="6" t="s">
        <v>46</v>
      </c>
      <c r="C87" s="6" t="s">
        <v>207</v>
      </c>
      <c r="D87" s="6" t="s">
        <v>48</v>
      </c>
      <c r="E87" s="6" t="s">
        <v>208</v>
      </c>
      <c r="F87" s="6" t="s">
        <v>99</v>
      </c>
      <c r="G87" s="8">
        <v>4955</v>
      </c>
      <c r="H87" s="11"/>
      <c r="I87" s="10">
        <f>ROUND((H87*G87),2)</f>
        <v>0</v>
      </c>
      <c r="O87">
        <f>rekapitulace!H8</f>
        <v>21</v>
      </c>
      <c r="P87">
        <f>ROUND(O87/100*I87,2)</f>
        <v>0</v>
      </c>
    </row>
    <row r="88" ht="12.75">
      <c r="E88" s="12" t="s">
        <v>681</v>
      </c>
    </row>
    <row r="89" ht="38.25">
      <c r="E89" s="12" t="s">
        <v>210</v>
      </c>
    </row>
    <row r="90" spans="1:16" ht="12.75">
      <c r="A90" s="6">
        <v>26</v>
      </c>
      <c r="B90" s="6" t="s">
        <v>46</v>
      </c>
      <c r="C90" s="6" t="s">
        <v>211</v>
      </c>
      <c r="D90" s="6" t="s">
        <v>48</v>
      </c>
      <c r="E90" s="6" t="s">
        <v>212</v>
      </c>
      <c r="F90" s="6" t="s">
        <v>99</v>
      </c>
      <c r="G90" s="8">
        <v>395</v>
      </c>
      <c r="H90" s="11"/>
      <c r="I90" s="10">
        <f>ROUND((H90*G90),2)</f>
        <v>0</v>
      </c>
      <c r="O90">
        <f>rekapitulace!H8</f>
        <v>21</v>
      </c>
      <c r="P90">
        <f>ROUND(O90/100*I90,2)</f>
        <v>0</v>
      </c>
    </row>
    <row r="91" ht="12.75">
      <c r="E91" s="12" t="s">
        <v>682</v>
      </c>
    </row>
    <row r="92" ht="38.25">
      <c r="E92" s="12" t="s">
        <v>214</v>
      </c>
    </row>
    <row r="93" spans="1:16" ht="12.75">
      <c r="A93" s="6">
        <v>27</v>
      </c>
      <c r="B93" s="6" t="s">
        <v>46</v>
      </c>
      <c r="C93" s="6" t="s">
        <v>215</v>
      </c>
      <c r="D93" s="6" t="s">
        <v>48</v>
      </c>
      <c r="E93" s="6" t="s">
        <v>216</v>
      </c>
      <c r="F93" s="6" t="s">
        <v>99</v>
      </c>
      <c r="G93" s="8">
        <v>5350</v>
      </c>
      <c r="H93" s="11"/>
      <c r="I93" s="10">
        <f>ROUND((H93*G93),2)</f>
        <v>0</v>
      </c>
      <c r="O93">
        <f>rekapitulace!H8</f>
        <v>21</v>
      </c>
      <c r="P93">
        <f>ROUND(O93/100*I93,2)</f>
        <v>0</v>
      </c>
    </row>
    <row r="94" ht="12.75">
      <c r="E94" s="12" t="s">
        <v>683</v>
      </c>
    </row>
    <row r="95" ht="25.5">
      <c r="E95" s="12" t="s">
        <v>218</v>
      </c>
    </row>
    <row r="96" spans="1:16" ht="12.75" customHeight="1">
      <c r="A96" s="13"/>
      <c r="B96" s="13"/>
      <c r="C96" s="13" t="s">
        <v>25</v>
      </c>
      <c r="D96" s="13"/>
      <c r="E96" s="13" t="s">
        <v>71</v>
      </c>
      <c r="F96" s="13"/>
      <c r="G96" s="13"/>
      <c r="H96" s="13"/>
      <c r="I96" s="13">
        <f>SUM(I24:I95)</f>
        <v>0</v>
      </c>
      <c r="P96">
        <f>SUM(P24:P95)</f>
        <v>0</v>
      </c>
    </row>
    <row r="98" spans="1:9" ht="12.75" customHeight="1">
      <c r="A98" s="7"/>
      <c r="B98" s="7"/>
      <c r="C98" s="7" t="s">
        <v>36</v>
      </c>
      <c r="D98" s="7"/>
      <c r="E98" s="7" t="s">
        <v>219</v>
      </c>
      <c r="F98" s="7"/>
      <c r="G98" s="9"/>
      <c r="H98" s="7"/>
      <c r="I98" s="9"/>
    </row>
    <row r="99" spans="1:16" ht="25.5">
      <c r="A99" s="6">
        <v>28</v>
      </c>
      <c r="B99" s="6" t="s">
        <v>46</v>
      </c>
      <c r="C99" s="6" t="s">
        <v>224</v>
      </c>
      <c r="D99" s="6" t="s">
        <v>48</v>
      </c>
      <c r="E99" s="6" t="s">
        <v>478</v>
      </c>
      <c r="F99" s="6" t="s">
        <v>123</v>
      </c>
      <c r="G99" s="8">
        <v>1525.7</v>
      </c>
      <c r="H99" s="11"/>
      <c r="I99" s="10">
        <f>ROUND((H99*G99),2)</f>
        <v>0</v>
      </c>
      <c r="O99">
        <f>rekapitulace!H8</f>
        <v>21</v>
      </c>
      <c r="P99">
        <f>ROUND(O99/100*I99,2)</f>
        <v>0</v>
      </c>
    </row>
    <row r="100" ht="12.75">
      <c r="E100" s="12" t="s">
        <v>684</v>
      </c>
    </row>
    <row r="101" ht="178.5">
      <c r="E101" s="12" t="s">
        <v>227</v>
      </c>
    </row>
    <row r="102" spans="1:16" ht="25.5">
      <c r="A102" s="6">
        <v>29</v>
      </c>
      <c r="B102" s="6" t="s">
        <v>46</v>
      </c>
      <c r="C102" s="6" t="s">
        <v>685</v>
      </c>
      <c r="D102" s="6" t="s">
        <v>48</v>
      </c>
      <c r="E102" s="6" t="s">
        <v>686</v>
      </c>
      <c r="F102" s="6" t="s">
        <v>99</v>
      </c>
      <c r="G102" s="8">
        <v>8686</v>
      </c>
      <c r="H102" s="11"/>
      <c r="I102" s="10">
        <f>ROUND((H102*G102),2)</f>
        <v>0</v>
      </c>
      <c r="O102">
        <f>rekapitulace!H8</f>
        <v>21</v>
      </c>
      <c r="P102">
        <f>ROUND(O102/100*I102,2)</f>
        <v>0</v>
      </c>
    </row>
    <row r="103" ht="25.5">
      <c r="E103" s="12" t="s">
        <v>687</v>
      </c>
    </row>
    <row r="104" ht="51">
      <c r="E104" s="12" t="s">
        <v>688</v>
      </c>
    </row>
    <row r="105" spans="1:16" ht="63.75">
      <c r="A105" s="6">
        <v>30</v>
      </c>
      <c r="B105" s="6" t="s">
        <v>46</v>
      </c>
      <c r="C105" s="6" t="s">
        <v>231</v>
      </c>
      <c r="D105" s="6" t="s">
        <v>48</v>
      </c>
      <c r="E105" s="6" t="s">
        <v>689</v>
      </c>
      <c r="F105" s="6" t="s">
        <v>94</v>
      </c>
      <c r="G105" s="8">
        <v>1035.5</v>
      </c>
      <c r="H105" s="11"/>
      <c r="I105" s="10">
        <f>ROUND((H105*G105),2)</f>
        <v>0</v>
      </c>
      <c r="O105">
        <f>rekapitulace!H8</f>
        <v>21</v>
      </c>
      <c r="P105">
        <f>ROUND(O105/100*I105,2)</f>
        <v>0</v>
      </c>
    </row>
    <row r="106" ht="12.75">
      <c r="E106" s="12" t="s">
        <v>690</v>
      </c>
    </row>
    <row r="107" ht="25.5">
      <c r="E107" s="12" t="s">
        <v>234</v>
      </c>
    </row>
    <row r="108" spans="1:16" ht="38.25">
      <c r="A108" s="6">
        <v>31</v>
      </c>
      <c r="B108" s="6" t="s">
        <v>46</v>
      </c>
      <c r="C108" s="6" t="s">
        <v>691</v>
      </c>
      <c r="D108" s="6" t="s">
        <v>48</v>
      </c>
      <c r="E108" s="6" t="s">
        <v>692</v>
      </c>
      <c r="F108" s="6" t="s">
        <v>94</v>
      </c>
      <c r="G108" s="8">
        <v>3008.6</v>
      </c>
      <c r="H108" s="11"/>
      <c r="I108" s="10">
        <f>ROUND((H108*G108),2)</f>
        <v>0</v>
      </c>
      <c r="O108">
        <f>rekapitulace!H8</f>
        <v>21</v>
      </c>
      <c r="P108">
        <f>ROUND(O108/100*I108,2)</f>
        <v>0</v>
      </c>
    </row>
    <row r="109" ht="12.75">
      <c r="E109" s="12" t="s">
        <v>693</v>
      </c>
    </row>
    <row r="110" ht="25.5">
      <c r="E110" s="12" t="s">
        <v>694</v>
      </c>
    </row>
    <row r="111" spans="1:16" ht="25.5">
      <c r="A111" s="6">
        <v>32</v>
      </c>
      <c r="B111" s="6" t="s">
        <v>46</v>
      </c>
      <c r="C111" s="6" t="s">
        <v>235</v>
      </c>
      <c r="D111" s="6" t="s">
        <v>48</v>
      </c>
      <c r="E111" s="6" t="s">
        <v>236</v>
      </c>
      <c r="F111" s="6" t="s">
        <v>94</v>
      </c>
      <c r="G111" s="8">
        <v>0.6</v>
      </c>
      <c r="H111" s="11"/>
      <c r="I111" s="10">
        <f>ROUND((H111*G111),2)</f>
        <v>0</v>
      </c>
      <c r="O111">
        <f>rekapitulace!H8</f>
        <v>21</v>
      </c>
      <c r="P111">
        <f>ROUND(O111/100*I111,2)</f>
        <v>0</v>
      </c>
    </row>
    <row r="112" ht="25.5">
      <c r="E112" s="12" t="s">
        <v>695</v>
      </c>
    </row>
    <row r="113" ht="229.5">
      <c r="E113" s="12" t="s">
        <v>238</v>
      </c>
    </row>
    <row r="114" spans="1:16" ht="12.75">
      <c r="A114" s="6">
        <v>33</v>
      </c>
      <c r="B114" s="6" t="s">
        <v>46</v>
      </c>
      <c r="C114" s="6" t="s">
        <v>239</v>
      </c>
      <c r="D114" s="6" t="s">
        <v>48</v>
      </c>
      <c r="E114" s="6" t="s">
        <v>240</v>
      </c>
      <c r="F114" s="6" t="s">
        <v>94</v>
      </c>
      <c r="G114" s="8">
        <v>6.987</v>
      </c>
      <c r="H114" s="11"/>
      <c r="I114" s="10">
        <f>ROUND((H114*G114),2)</f>
        <v>0</v>
      </c>
      <c r="O114">
        <f>rekapitulace!H8</f>
        <v>21</v>
      </c>
      <c r="P114">
        <f>ROUND(O114/100*I114,2)</f>
        <v>0</v>
      </c>
    </row>
    <row r="115" ht="63.75">
      <c r="E115" s="12" t="s">
        <v>696</v>
      </c>
    </row>
    <row r="116" ht="318.75">
      <c r="E116" s="12" t="s">
        <v>242</v>
      </c>
    </row>
    <row r="117" spans="1:16" ht="12.75">
      <c r="A117" s="6">
        <v>34</v>
      </c>
      <c r="B117" s="6" t="s">
        <v>46</v>
      </c>
      <c r="C117" s="6" t="s">
        <v>243</v>
      </c>
      <c r="D117" s="6" t="s">
        <v>48</v>
      </c>
      <c r="E117" s="6" t="s">
        <v>244</v>
      </c>
      <c r="F117" s="6" t="s">
        <v>94</v>
      </c>
      <c r="G117" s="8">
        <v>10.634</v>
      </c>
      <c r="H117" s="11"/>
      <c r="I117" s="10">
        <f>ROUND((H117*G117),2)</f>
        <v>0</v>
      </c>
      <c r="O117">
        <f>rekapitulace!H8</f>
        <v>21</v>
      </c>
      <c r="P117">
        <f>ROUND(O117/100*I117,2)</f>
        <v>0</v>
      </c>
    </row>
    <row r="118" ht="25.5">
      <c r="E118" s="12" t="s">
        <v>697</v>
      </c>
    </row>
    <row r="119" ht="318.75">
      <c r="E119" s="12" t="s">
        <v>242</v>
      </c>
    </row>
    <row r="120" spans="1:16" ht="12.75">
      <c r="A120" s="6">
        <v>35</v>
      </c>
      <c r="B120" s="6" t="s">
        <v>46</v>
      </c>
      <c r="C120" s="6" t="s">
        <v>249</v>
      </c>
      <c r="D120" s="6" t="s">
        <v>48</v>
      </c>
      <c r="E120" s="6" t="s">
        <v>698</v>
      </c>
      <c r="F120" s="6" t="s">
        <v>86</v>
      </c>
      <c r="G120" s="8">
        <v>0.683</v>
      </c>
      <c r="H120" s="11"/>
      <c r="I120" s="10">
        <f>ROUND((H120*G120),2)</f>
        <v>0</v>
      </c>
      <c r="O120">
        <f>rekapitulace!H8</f>
        <v>21</v>
      </c>
      <c r="P120">
        <f>ROUND(O120/100*I120,2)</f>
        <v>0</v>
      </c>
    </row>
    <row r="121" ht="12.75">
      <c r="E121" s="12" t="s">
        <v>699</v>
      </c>
    </row>
    <row r="122" ht="267.75">
      <c r="E122" s="12" t="s">
        <v>252</v>
      </c>
    </row>
    <row r="123" spans="1:16" ht="25.5">
      <c r="A123" s="6">
        <v>36</v>
      </c>
      <c r="B123" s="6" t="s">
        <v>46</v>
      </c>
      <c r="C123" s="6" t="s">
        <v>490</v>
      </c>
      <c r="D123" s="6" t="s">
        <v>48</v>
      </c>
      <c r="E123" s="6" t="s">
        <v>491</v>
      </c>
      <c r="F123" s="6" t="s">
        <v>67</v>
      </c>
      <c r="G123" s="8">
        <v>29</v>
      </c>
      <c r="H123" s="11"/>
      <c r="I123" s="10">
        <f>ROUND((H123*G123),2)</f>
        <v>0</v>
      </c>
      <c r="O123">
        <f>rekapitulace!H8</f>
        <v>21</v>
      </c>
      <c r="P123">
        <f>ROUND(O123/100*I123,2)</f>
        <v>0</v>
      </c>
    </row>
    <row r="124" ht="38.25">
      <c r="E124" s="12" t="s">
        <v>700</v>
      </c>
    </row>
    <row r="125" ht="63.75">
      <c r="E125" s="12" t="s">
        <v>493</v>
      </c>
    </row>
    <row r="126" spans="1:16" ht="12.75" customHeight="1">
      <c r="A126" s="13"/>
      <c r="B126" s="13"/>
      <c r="C126" s="13" t="s">
        <v>36</v>
      </c>
      <c r="D126" s="13"/>
      <c r="E126" s="13" t="s">
        <v>219</v>
      </c>
      <c r="F126" s="13"/>
      <c r="G126" s="13"/>
      <c r="H126" s="13"/>
      <c r="I126" s="13">
        <f>SUM(I99:I125)</f>
        <v>0</v>
      </c>
      <c r="P126">
        <f>SUM(P99:P125)</f>
        <v>0</v>
      </c>
    </row>
    <row r="128" spans="1:9" ht="12.75" customHeight="1">
      <c r="A128" s="7"/>
      <c r="B128" s="7"/>
      <c r="C128" s="7" t="s">
        <v>37</v>
      </c>
      <c r="D128" s="7"/>
      <c r="E128" s="7" t="s">
        <v>495</v>
      </c>
      <c r="F128" s="7"/>
      <c r="G128" s="9"/>
      <c r="H128" s="7"/>
      <c r="I128" s="9"/>
    </row>
    <row r="129" spans="1:16" ht="12.75">
      <c r="A129" s="6">
        <v>37</v>
      </c>
      <c r="B129" s="6" t="s">
        <v>46</v>
      </c>
      <c r="C129" s="6" t="s">
        <v>496</v>
      </c>
      <c r="D129" s="6" t="s">
        <v>48</v>
      </c>
      <c r="E129" s="6" t="s">
        <v>497</v>
      </c>
      <c r="F129" s="6" t="s">
        <v>94</v>
      </c>
      <c r="G129" s="8">
        <v>0.7</v>
      </c>
      <c r="H129" s="11"/>
      <c r="I129" s="10">
        <f>ROUND((H129*G129),2)</f>
        <v>0</v>
      </c>
      <c r="O129">
        <f>rekapitulace!H8</f>
        <v>21</v>
      </c>
      <c r="P129">
        <f>ROUND(O129/100*I129,2)</f>
        <v>0</v>
      </c>
    </row>
    <row r="130" ht="38.25">
      <c r="E130" s="12" t="s">
        <v>701</v>
      </c>
    </row>
    <row r="131" ht="331.5">
      <c r="E131" s="12" t="s">
        <v>499</v>
      </c>
    </row>
    <row r="132" spans="1:16" ht="12.75">
      <c r="A132" s="6">
        <v>38</v>
      </c>
      <c r="B132" s="6" t="s">
        <v>46</v>
      </c>
      <c r="C132" s="6" t="s">
        <v>500</v>
      </c>
      <c r="D132" s="6" t="s">
        <v>48</v>
      </c>
      <c r="E132" s="6" t="s">
        <v>501</v>
      </c>
      <c r="F132" s="6" t="s">
        <v>86</v>
      </c>
      <c r="G132" s="8">
        <v>0.046</v>
      </c>
      <c r="H132" s="11"/>
      <c r="I132" s="10">
        <f>ROUND((H132*G132),2)</f>
        <v>0</v>
      </c>
      <c r="O132">
        <f>rekapitulace!H8</f>
        <v>21</v>
      </c>
      <c r="P132">
        <f>ROUND(O132/100*I132,2)</f>
        <v>0</v>
      </c>
    </row>
    <row r="133" ht="38.25">
      <c r="E133" s="12" t="s">
        <v>702</v>
      </c>
    </row>
    <row r="134" ht="242.25">
      <c r="E134" s="12" t="s">
        <v>503</v>
      </c>
    </row>
    <row r="135" spans="1:16" ht="12.75" customHeight="1">
      <c r="A135" s="13"/>
      <c r="B135" s="13"/>
      <c r="C135" s="13" t="s">
        <v>37</v>
      </c>
      <c r="D135" s="13"/>
      <c r="E135" s="13" t="s">
        <v>495</v>
      </c>
      <c r="F135" s="13"/>
      <c r="G135" s="13"/>
      <c r="H135" s="13"/>
      <c r="I135" s="13">
        <f>SUM(I129:I134)</f>
        <v>0</v>
      </c>
      <c r="P135">
        <f>SUM(P129:P134)</f>
        <v>0</v>
      </c>
    </row>
    <row r="137" spans="1:9" ht="12.75" customHeight="1">
      <c r="A137" s="7"/>
      <c r="B137" s="7"/>
      <c r="C137" s="7" t="s">
        <v>38</v>
      </c>
      <c r="D137" s="7"/>
      <c r="E137" s="7" t="s">
        <v>257</v>
      </c>
      <c r="F137" s="7"/>
      <c r="G137" s="9"/>
      <c r="H137" s="7"/>
      <c r="I137" s="9"/>
    </row>
    <row r="138" spans="1:16" ht="12.75">
      <c r="A138" s="6">
        <v>39</v>
      </c>
      <c r="B138" s="6" t="s">
        <v>46</v>
      </c>
      <c r="C138" s="6" t="s">
        <v>507</v>
      </c>
      <c r="D138" s="6" t="s">
        <v>48</v>
      </c>
      <c r="E138" s="6" t="s">
        <v>703</v>
      </c>
      <c r="F138" s="6" t="s">
        <v>94</v>
      </c>
      <c r="G138" s="8">
        <v>0.673</v>
      </c>
      <c r="H138" s="11"/>
      <c r="I138" s="10">
        <f>ROUND((H138*G138),2)</f>
        <v>0</v>
      </c>
      <c r="O138">
        <f>rekapitulace!H8</f>
        <v>21</v>
      </c>
      <c r="P138">
        <f>ROUND(O138/100*I138,2)</f>
        <v>0</v>
      </c>
    </row>
    <row r="139" ht="51">
      <c r="E139" s="12" t="s">
        <v>704</v>
      </c>
    </row>
    <row r="140" ht="318.75">
      <c r="E140" s="12" t="s">
        <v>261</v>
      </c>
    </row>
    <row r="141" spans="1:16" ht="12.75">
      <c r="A141" s="6">
        <v>40</v>
      </c>
      <c r="B141" s="6" t="s">
        <v>46</v>
      </c>
      <c r="C141" s="6" t="s">
        <v>265</v>
      </c>
      <c r="D141" s="6" t="s">
        <v>48</v>
      </c>
      <c r="E141" s="6" t="s">
        <v>266</v>
      </c>
      <c r="F141" s="6" t="s">
        <v>94</v>
      </c>
      <c r="G141" s="8">
        <v>18.785</v>
      </c>
      <c r="H141" s="11"/>
      <c r="I141" s="10">
        <f>ROUND((H141*G141),2)</f>
        <v>0</v>
      </c>
      <c r="O141">
        <f>rekapitulace!H8</f>
        <v>21</v>
      </c>
      <c r="P141">
        <f>ROUND(O141/100*I141,2)</f>
        <v>0</v>
      </c>
    </row>
    <row r="142" ht="76.5">
      <c r="E142" s="12" t="s">
        <v>705</v>
      </c>
    </row>
    <row r="143" ht="38.25">
      <c r="E143" s="12" t="s">
        <v>268</v>
      </c>
    </row>
    <row r="144" spans="1:16" ht="25.5">
      <c r="A144" s="6">
        <v>41</v>
      </c>
      <c r="B144" s="6" t="s">
        <v>46</v>
      </c>
      <c r="C144" s="6" t="s">
        <v>273</v>
      </c>
      <c r="D144" s="6" t="s">
        <v>48</v>
      </c>
      <c r="E144" s="6" t="s">
        <v>274</v>
      </c>
      <c r="F144" s="6" t="s">
        <v>94</v>
      </c>
      <c r="G144" s="8">
        <v>18.6</v>
      </c>
      <c r="H144" s="11"/>
      <c r="I144" s="10">
        <f>ROUND((H144*G144),2)</f>
        <v>0</v>
      </c>
      <c r="O144">
        <f>rekapitulace!H8</f>
        <v>21</v>
      </c>
      <c r="P144">
        <f>ROUND(O144/100*I144,2)</f>
        <v>0</v>
      </c>
    </row>
    <row r="145" ht="51">
      <c r="E145" s="12" t="s">
        <v>706</v>
      </c>
    </row>
    <row r="146" ht="102">
      <c r="E146" s="12" t="s">
        <v>276</v>
      </c>
    </row>
    <row r="147" spans="1:16" ht="12.75" customHeight="1">
      <c r="A147" s="13"/>
      <c r="B147" s="13"/>
      <c r="C147" s="13" t="s">
        <v>38</v>
      </c>
      <c r="D147" s="13"/>
      <c r="E147" s="13" t="s">
        <v>257</v>
      </c>
      <c r="F147" s="13"/>
      <c r="G147" s="13"/>
      <c r="H147" s="13"/>
      <c r="I147" s="13">
        <f>SUM(I138:I146)</f>
        <v>0</v>
      </c>
      <c r="P147">
        <f>SUM(P138:P146)</f>
        <v>0</v>
      </c>
    </row>
    <row r="149" spans="1:9" ht="12.75" customHeight="1">
      <c r="A149" s="7"/>
      <c r="B149" s="7"/>
      <c r="C149" s="7" t="s">
        <v>39</v>
      </c>
      <c r="D149" s="7"/>
      <c r="E149" s="7" t="s">
        <v>281</v>
      </c>
      <c r="F149" s="7"/>
      <c r="G149" s="9"/>
      <c r="H149" s="7"/>
      <c r="I149" s="9"/>
    </row>
    <row r="150" spans="1:16" ht="25.5">
      <c r="A150" s="6">
        <v>42</v>
      </c>
      <c r="B150" s="6" t="s">
        <v>46</v>
      </c>
      <c r="C150" s="6" t="s">
        <v>514</v>
      </c>
      <c r="D150" s="6" t="s">
        <v>48</v>
      </c>
      <c r="E150" s="6" t="s">
        <v>515</v>
      </c>
      <c r="F150" s="6" t="s">
        <v>99</v>
      </c>
      <c r="G150" s="8">
        <v>1389</v>
      </c>
      <c r="H150" s="11"/>
      <c r="I150" s="10">
        <f>ROUND((H150*G150),2)</f>
        <v>0</v>
      </c>
      <c r="O150">
        <f>rekapitulace!H8</f>
        <v>21</v>
      </c>
      <c r="P150">
        <f>ROUND(O150/100*I150,2)</f>
        <v>0</v>
      </c>
    </row>
    <row r="151" ht="12.75">
      <c r="E151" s="12" t="s">
        <v>707</v>
      </c>
    </row>
    <row r="152" ht="127.5">
      <c r="E152" s="12" t="s">
        <v>517</v>
      </c>
    </row>
    <row r="153" spans="1:16" ht="25.5">
      <c r="A153" s="6">
        <v>43</v>
      </c>
      <c r="B153" s="6" t="s">
        <v>46</v>
      </c>
      <c r="C153" s="6" t="s">
        <v>518</v>
      </c>
      <c r="D153" s="6" t="s">
        <v>48</v>
      </c>
      <c r="E153" s="6" t="s">
        <v>708</v>
      </c>
      <c r="F153" s="6" t="s">
        <v>99</v>
      </c>
      <c r="G153" s="8">
        <v>1509</v>
      </c>
      <c r="H153" s="11"/>
      <c r="I153" s="10">
        <f>ROUND((H153*G153),2)</f>
        <v>0</v>
      </c>
      <c r="O153">
        <f>rekapitulace!H8</f>
        <v>21</v>
      </c>
      <c r="P153">
        <f>ROUND(O153/100*I153,2)</f>
        <v>0</v>
      </c>
    </row>
    <row r="154" ht="12.75">
      <c r="E154" s="12" t="s">
        <v>709</v>
      </c>
    </row>
    <row r="155" ht="51">
      <c r="E155" s="12" t="s">
        <v>285</v>
      </c>
    </row>
    <row r="156" spans="1:16" ht="25.5">
      <c r="A156" s="6">
        <v>44</v>
      </c>
      <c r="B156" s="6" t="s">
        <v>46</v>
      </c>
      <c r="C156" s="6" t="s">
        <v>521</v>
      </c>
      <c r="D156" s="6" t="s">
        <v>48</v>
      </c>
      <c r="E156" s="6" t="s">
        <v>710</v>
      </c>
      <c r="F156" s="6" t="s">
        <v>99</v>
      </c>
      <c r="G156" s="8">
        <v>4298</v>
      </c>
      <c r="H156" s="11"/>
      <c r="I156" s="10">
        <f>ROUND((H156*G156),2)</f>
        <v>0</v>
      </c>
      <c r="O156">
        <f>rekapitulace!H8</f>
        <v>21</v>
      </c>
      <c r="P156">
        <f>ROUND(O156/100*I156,2)</f>
        <v>0</v>
      </c>
    </row>
    <row r="157" ht="12.75">
      <c r="E157" s="12" t="s">
        <v>711</v>
      </c>
    </row>
    <row r="158" ht="51">
      <c r="E158" s="12" t="s">
        <v>285</v>
      </c>
    </row>
    <row r="159" spans="1:16" ht="25.5">
      <c r="A159" s="6">
        <v>45</v>
      </c>
      <c r="B159" s="6" t="s">
        <v>46</v>
      </c>
      <c r="C159" s="6" t="s">
        <v>286</v>
      </c>
      <c r="D159" s="6" t="s">
        <v>48</v>
      </c>
      <c r="E159" s="6" t="s">
        <v>287</v>
      </c>
      <c r="F159" s="6" t="s">
        <v>99</v>
      </c>
      <c r="G159" s="8">
        <v>8292.5</v>
      </c>
      <c r="H159" s="11"/>
      <c r="I159" s="10">
        <f>ROUND((H159*G159),2)</f>
        <v>0</v>
      </c>
      <c r="O159">
        <f>rekapitulace!H8</f>
        <v>21</v>
      </c>
      <c r="P159">
        <f>ROUND(O159/100*I159,2)</f>
        <v>0</v>
      </c>
    </row>
    <row r="160" ht="12.75">
      <c r="E160" s="12" t="s">
        <v>712</v>
      </c>
    </row>
    <row r="161" ht="51">
      <c r="E161" s="12" t="s">
        <v>285</v>
      </c>
    </row>
    <row r="162" spans="1:16" ht="25.5">
      <c r="A162" s="6">
        <v>46</v>
      </c>
      <c r="B162" s="6" t="s">
        <v>46</v>
      </c>
      <c r="C162" s="6" t="s">
        <v>289</v>
      </c>
      <c r="D162" s="6" t="s">
        <v>48</v>
      </c>
      <c r="E162" s="6" t="s">
        <v>290</v>
      </c>
      <c r="F162" s="6" t="s">
        <v>99</v>
      </c>
      <c r="G162" s="8">
        <v>12868.425</v>
      </c>
      <c r="H162" s="11"/>
      <c r="I162" s="10">
        <f>ROUND((H162*G162),2)</f>
        <v>0</v>
      </c>
      <c r="O162">
        <f>rekapitulace!H8</f>
        <v>21</v>
      </c>
      <c r="P162">
        <f>ROUND(O162/100*I162,2)</f>
        <v>0</v>
      </c>
    </row>
    <row r="163" ht="51">
      <c r="E163" s="12" t="s">
        <v>713</v>
      </c>
    </row>
    <row r="164" ht="51">
      <c r="E164" s="12" t="s">
        <v>292</v>
      </c>
    </row>
    <row r="165" spans="1:16" ht="25.5">
      <c r="A165" s="6">
        <v>47</v>
      </c>
      <c r="B165" s="6" t="s">
        <v>46</v>
      </c>
      <c r="C165" s="6" t="s">
        <v>293</v>
      </c>
      <c r="D165" s="6" t="s">
        <v>48</v>
      </c>
      <c r="E165" s="6" t="s">
        <v>294</v>
      </c>
      <c r="F165" s="6" t="s">
        <v>99</v>
      </c>
      <c r="G165" s="8">
        <v>11862.04</v>
      </c>
      <c r="H165" s="11"/>
      <c r="I165" s="10">
        <f>ROUND((H165*G165),2)</f>
        <v>0</v>
      </c>
      <c r="O165">
        <f>rekapitulace!H8</f>
        <v>21</v>
      </c>
      <c r="P165">
        <f>ROUND(O165/100*I165,2)</f>
        <v>0</v>
      </c>
    </row>
    <row r="166" ht="25.5">
      <c r="E166" s="12" t="s">
        <v>714</v>
      </c>
    </row>
    <row r="167" ht="51">
      <c r="E167" s="12" t="s">
        <v>292</v>
      </c>
    </row>
    <row r="168" spans="1:16" ht="38.25">
      <c r="A168" s="6">
        <v>48</v>
      </c>
      <c r="B168" s="6" t="s">
        <v>46</v>
      </c>
      <c r="C168" s="6" t="s">
        <v>296</v>
      </c>
      <c r="D168" s="6" t="s">
        <v>48</v>
      </c>
      <c r="E168" s="6" t="s">
        <v>297</v>
      </c>
      <c r="F168" s="6" t="s">
        <v>99</v>
      </c>
      <c r="G168" s="8">
        <v>4975.5</v>
      </c>
      <c r="H168" s="11"/>
      <c r="I168" s="10">
        <f>ROUND((H168*G168),2)</f>
        <v>0</v>
      </c>
      <c r="O168">
        <f>rekapitulace!H8</f>
        <v>21</v>
      </c>
      <c r="P168">
        <f>ROUND(O168/100*I168,2)</f>
        <v>0</v>
      </c>
    </row>
    <row r="169" ht="12.75">
      <c r="E169" s="12" t="s">
        <v>715</v>
      </c>
    </row>
    <row r="170" ht="51">
      <c r="E170" s="12" t="s">
        <v>299</v>
      </c>
    </row>
    <row r="171" spans="1:16" ht="25.5">
      <c r="A171" s="6">
        <v>49</v>
      </c>
      <c r="B171" s="6" t="s">
        <v>46</v>
      </c>
      <c r="C171" s="6" t="s">
        <v>300</v>
      </c>
      <c r="D171" s="6" t="s">
        <v>48</v>
      </c>
      <c r="E171" s="6" t="s">
        <v>301</v>
      </c>
      <c r="F171" s="6" t="s">
        <v>99</v>
      </c>
      <c r="G171" s="8">
        <v>12868.425</v>
      </c>
      <c r="H171" s="11"/>
      <c r="I171" s="10">
        <f>ROUND((H171*G171),2)</f>
        <v>0</v>
      </c>
      <c r="O171">
        <f>rekapitulace!H8</f>
        <v>21</v>
      </c>
      <c r="P171">
        <f>ROUND(O171/100*I171,2)</f>
        <v>0</v>
      </c>
    </row>
    <row r="172" ht="51">
      <c r="E172" s="12" t="s">
        <v>716</v>
      </c>
    </row>
    <row r="173" ht="140.25">
      <c r="E173" s="12" t="s">
        <v>303</v>
      </c>
    </row>
    <row r="174" spans="1:16" ht="25.5">
      <c r="A174" s="6">
        <v>50</v>
      </c>
      <c r="B174" s="6" t="s">
        <v>46</v>
      </c>
      <c r="C174" s="6" t="s">
        <v>307</v>
      </c>
      <c r="D174" s="6" t="s">
        <v>48</v>
      </c>
      <c r="E174" s="6" t="s">
        <v>308</v>
      </c>
      <c r="F174" s="6" t="s">
        <v>99</v>
      </c>
      <c r="G174" s="8">
        <v>11862.04</v>
      </c>
      <c r="H174" s="11"/>
      <c r="I174" s="10">
        <f>ROUND((H174*G174),2)</f>
        <v>0</v>
      </c>
      <c r="O174">
        <f>rekapitulace!H8</f>
        <v>21</v>
      </c>
      <c r="P174">
        <f>ROUND(O174/100*I174,2)</f>
        <v>0</v>
      </c>
    </row>
    <row r="175" ht="25.5">
      <c r="E175" s="12" t="s">
        <v>717</v>
      </c>
    </row>
    <row r="176" ht="140.25">
      <c r="E176" s="12" t="s">
        <v>303</v>
      </c>
    </row>
    <row r="177" spans="1:16" ht="25.5">
      <c r="A177" s="6">
        <v>51</v>
      </c>
      <c r="B177" s="6" t="s">
        <v>46</v>
      </c>
      <c r="C177" s="6" t="s">
        <v>310</v>
      </c>
      <c r="D177" s="6" t="s">
        <v>48</v>
      </c>
      <c r="E177" s="6" t="s">
        <v>534</v>
      </c>
      <c r="F177" s="6" t="s">
        <v>99</v>
      </c>
      <c r="G177" s="8">
        <v>4888.2</v>
      </c>
      <c r="H177" s="11"/>
      <c r="I177" s="10">
        <f>ROUND((H177*G177),2)</f>
        <v>0</v>
      </c>
      <c r="O177">
        <f>rekapitulace!H8</f>
        <v>21</v>
      </c>
      <c r="P177">
        <f>ROUND(O177/100*I177,2)</f>
        <v>0</v>
      </c>
    </row>
    <row r="178" ht="12.75">
      <c r="E178" s="12" t="s">
        <v>718</v>
      </c>
    </row>
    <row r="179" ht="140.25">
      <c r="E179" s="12" t="s">
        <v>303</v>
      </c>
    </row>
    <row r="180" spans="1:16" ht="25.5">
      <c r="A180" s="6">
        <v>52</v>
      </c>
      <c r="B180" s="6" t="s">
        <v>46</v>
      </c>
      <c r="C180" s="6" t="s">
        <v>536</v>
      </c>
      <c r="D180" s="6" t="s">
        <v>48</v>
      </c>
      <c r="E180" s="6" t="s">
        <v>537</v>
      </c>
      <c r="F180" s="6" t="s">
        <v>99</v>
      </c>
      <c r="G180" s="8">
        <v>1350</v>
      </c>
      <c r="H180" s="11"/>
      <c r="I180" s="10">
        <f>ROUND((H180*G180),2)</f>
        <v>0</v>
      </c>
      <c r="O180">
        <f>rekapitulace!H8</f>
        <v>21</v>
      </c>
      <c r="P180">
        <f>ROUND(O180/100*I180,2)</f>
        <v>0</v>
      </c>
    </row>
    <row r="181" ht="12.75">
      <c r="E181" s="12" t="s">
        <v>719</v>
      </c>
    </row>
    <row r="182" ht="140.25">
      <c r="E182" s="12" t="s">
        <v>303</v>
      </c>
    </row>
    <row r="183" spans="1:16" ht="25.5">
      <c r="A183" s="6">
        <v>53</v>
      </c>
      <c r="B183" s="6" t="s">
        <v>46</v>
      </c>
      <c r="C183" s="6" t="s">
        <v>313</v>
      </c>
      <c r="D183" s="6" t="s">
        <v>48</v>
      </c>
      <c r="E183" s="6" t="s">
        <v>314</v>
      </c>
      <c r="F183" s="6" t="s">
        <v>99</v>
      </c>
      <c r="G183" s="8">
        <v>4146.25</v>
      </c>
      <c r="H183" s="11"/>
      <c r="I183" s="10">
        <f>ROUND((H183*G183),2)</f>
        <v>0</v>
      </c>
      <c r="O183">
        <f>rekapitulace!H8</f>
        <v>21</v>
      </c>
      <c r="P183">
        <f>ROUND(O183/100*I183,2)</f>
        <v>0</v>
      </c>
    </row>
    <row r="184" ht="12.75">
      <c r="E184" s="12" t="s">
        <v>720</v>
      </c>
    </row>
    <row r="185" ht="140.25">
      <c r="E185" s="12" t="s">
        <v>303</v>
      </c>
    </row>
    <row r="186" spans="1:16" ht="25.5">
      <c r="A186" s="6">
        <v>54</v>
      </c>
      <c r="B186" s="6" t="s">
        <v>46</v>
      </c>
      <c r="C186" s="6" t="s">
        <v>323</v>
      </c>
      <c r="D186" s="6" t="s">
        <v>48</v>
      </c>
      <c r="E186" s="6" t="s">
        <v>629</v>
      </c>
      <c r="F186" s="6" t="s">
        <v>123</v>
      </c>
      <c r="G186" s="8">
        <v>13</v>
      </c>
      <c r="H186" s="11"/>
      <c r="I186" s="10">
        <f>ROUND((H186*G186),2)</f>
        <v>0</v>
      </c>
      <c r="O186">
        <f>rekapitulace!H8</f>
        <v>21</v>
      </c>
      <c r="P186">
        <f>ROUND(O186/100*I186,2)</f>
        <v>0</v>
      </c>
    </row>
    <row r="187" ht="12.75">
      <c r="E187" s="12" t="s">
        <v>721</v>
      </c>
    </row>
    <row r="188" ht="38.25">
      <c r="E188" s="12" t="s">
        <v>326</v>
      </c>
    </row>
    <row r="189" spans="1:16" ht="12.75" customHeight="1">
      <c r="A189" s="13"/>
      <c r="B189" s="13"/>
      <c r="C189" s="13" t="s">
        <v>39</v>
      </c>
      <c r="D189" s="13"/>
      <c r="E189" s="13" t="s">
        <v>281</v>
      </c>
      <c r="F189" s="13"/>
      <c r="G189" s="13"/>
      <c r="H189" s="13"/>
      <c r="I189" s="13">
        <f>SUM(I150:I188)</f>
        <v>0</v>
      </c>
      <c r="P189">
        <f>SUM(P150:P188)</f>
        <v>0</v>
      </c>
    </row>
    <row r="191" spans="1:9" ht="12.75" customHeight="1">
      <c r="A191" s="7"/>
      <c r="B191" s="7"/>
      <c r="C191" s="7" t="s">
        <v>40</v>
      </c>
      <c r="D191" s="7"/>
      <c r="E191" s="7" t="s">
        <v>327</v>
      </c>
      <c r="F191" s="7"/>
      <c r="G191" s="9"/>
      <c r="H191" s="7"/>
      <c r="I191" s="9"/>
    </row>
    <row r="192" spans="1:16" ht="38.25">
      <c r="A192" s="6">
        <v>55</v>
      </c>
      <c r="B192" s="6" t="s">
        <v>46</v>
      </c>
      <c r="C192" s="6" t="s">
        <v>328</v>
      </c>
      <c r="D192" s="6" t="s">
        <v>48</v>
      </c>
      <c r="E192" s="6" t="s">
        <v>545</v>
      </c>
      <c r="F192" s="6" t="s">
        <v>99</v>
      </c>
      <c r="G192" s="8">
        <v>33.623</v>
      </c>
      <c r="H192" s="11"/>
      <c r="I192" s="10">
        <f>ROUND((H192*G192),2)</f>
        <v>0</v>
      </c>
      <c r="O192">
        <f>rekapitulace!H8</f>
        <v>21</v>
      </c>
      <c r="P192">
        <f>ROUND(O192/100*I192,2)</f>
        <v>0</v>
      </c>
    </row>
    <row r="193" ht="51">
      <c r="E193" s="12" t="s">
        <v>722</v>
      </c>
    </row>
    <row r="194" ht="63.75">
      <c r="E194" s="12" t="s">
        <v>331</v>
      </c>
    </row>
    <row r="195" spans="1:16" ht="25.5">
      <c r="A195" s="6">
        <v>56</v>
      </c>
      <c r="B195" s="6" t="s">
        <v>46</v>
      </c>
      <c r="C195" s="6" t="s">
        <v>332</v>
      </c>
      <c r="D195" s="6" t="s">
        <v>48</v>
      </c>
      <c r="E195" s="6" t="s">
        <v>547</v>
      </c>
      <c r="F195" s="6" t="s">
        <v>99</v>
      </c>
      <c r="G195" s="8">
        <v>33.623</v>
      </c>
      <c r="H195" s="11"/>
      <c r="I195" s="10">
        <f>ROUND((H195*G195),2)</f>
        <v>0</v>
      </c>
      <c r="O195">
        <f>rekapitulace!H8</f>
        <v>21</v>
      </c>
      <c r="P195">
        <f>ROUND(O195/100*I195,2)</f>
        <v>0</v>
      </c>
    </row>
    <row r="196" ht="51">
      <c r="E196" s="12" t="s">
        <v>722</v>
      </c>
    </row>
    <row r="197" ht="63.75">
      <c r="E197" s="12" t="s">
        <v>331</v>
      </c>
    </row>
    <row r="198" spans="1:16" ht="12.75" customHeight="1">
      <c r="A198" s="13"/>
      <c r="B198" s="13"/>
      <c r="C198" s="13" t="s">
        <v>40</v>
      </c>
      <c r="D198" s="13"/>
      <c r="E198" s="13" t="s">
        <v>327</v>
      </c>
      <c r="F198" s="13"/>
      <c r="G198" s="13"/>
      <c r="H198" s="13"/>
      <c r="I198" s="13">
        <f>SUM(I192:I197)</f>
        <v>0</v>
      </c>
      <c r="P198">
        <f>SUM(P192:P197)</f>
        <v>0</v>
      </c>
    </row>
    <row r="200" spans="1:9" ht="12.75" customHeight="1">
      <c r="A200" s="7"/>
      <c r="B200" s="7"/>
      <c r="C200" s="7" t="s">
        <v>42</v>
      </c>
      <c r="D200" s="7"/>
      <c r="E200" s="7" t="s">
        <v>334</v>
      </c>
      <c r="F200" s="7"/>
      <c r="G200" s="9"/>
      <c r="H200" s="7"/>
      <c r="I200" s="9"/>
    </row>
    <row r="201" spans="1:16" ht="38.25">
      <c r="A201" s="6">
        <v>57</v>
      </c>
      <c r="B201" s="6" t="s">
        <v>46</v>
      </c>
      <c r="C201" s="6" t="s">
        <v>335</v>
      </c>
      <c r="D201" s="6" t="s">
        <v>48</v>
      </c>
      <c r="E201" s="6" t="s">
        <v>548</v>
      </c>
      <c r="F201" s="6" t="s">
        <v>123</v>
      </c>
      <c r="G201" s="8">
        <v>26.3</v>
      </c>
      <c r="H201" s="11"/>
      <c r="I201" s="10">
        <f>ROUND((H201*G201),2)</f>
        <v>0</v>
      </c>
      <c r="O201">
        <f>rekapitulace!H8</f>
        <v>21</v>
      </c>
      <c r="P201">
        <f>ROUND(O201/100*I201,2)</f>
        <v>0</v>
      </c>
    </row>
    <row r="202" ht="12.75">
      <c r="E202" s="12" t="s">
        <v>723</v>
      </c>
    </row>
    <row r="203" ht="255">
      <c r="E203" s="12" t="s">
        <v>338</v>
      </c>
    </row>
    <row r="204" spans="1:16" ht="102">
      <c r="A204" s="6">
        <v>58</v>
      </c>
      <c r="B204" s="6" t="s">
        <v>46</v>
      </c>
      <c r="C204" s="6" t="s">
        <v>724</v>
      </c>
      <c r="D204" s="6" t="s">
        <v>48</v>
      </c>
      <c r="E204" s="6" t="s">
        <v>725</v>
      </c>
      <c r="F204" s="6" t="s">
        <v>67</v>
      </c>
      <c r="G204" s="8">
        <v>1</v>
      </c>
      <c r="H204" s="11"/>
      <c r="I204" s="10">
        <f>ROUND((H204*G204),2)</f>
        <v>0</v>
      </c>
      <c r="O204">
        <f>rekapitulace!H8</f>
        <v>21</v>
      </c>
      <c r="P204">
        <f>ROUND(O204/100*I204,2)</f>
        <v>0</v>
      </c>
    </row>
    <row r="205" ht="12.75">
      <c r="E205" s="12" t="s">
        <v>111</v>
      </c>
    </row>
    <row r="206" ht="255">
      <c r="E206" s="12" t="s">
        <v>726</v>
      </c>
    </row>
    <row r="207" spans="1:16" ht="25.5">
      <c r="A207" s="6">
        <v>59</v>
      </c>
      <c r="B207" s="6" t="s">
        <v>46</v>
      </c>
      <c r="C207" s="6" t="s">
        <v>349</v>
      </c>
      <c r="D207" s="6" t="s">
        <v>48</v>
      </c>
      <c r="E207" s="6" t="s">
        <v>350</v>
      </c>
      <c r="F207" s="6" t="s">
        <v>67</v>
      </c>
      <c r="G207" s="8">
        <v>5</v>
      </c>
      <c r="H207" s="11"/>
      <c r="I207" s="10">
        <f>ROUND((H207*G207),2)</f>
        <v>0</v>
      </c>
      <c r="O207">
        <f>rekapitulace!H8</f>
        <v>21</v>
      </c>
      <c r="P207">
        <f>ROUND(O207/100*I207,2)</f>
        <v>0</v>
      </c>
    </row>
    <row r="208" ht="12.75">
      <c r="E208" s="12" t="s">
        <v>727</v>
      </c>
    </row>
    <row r="209" ht="63.75">
      <c r="E209" s="12" t="s">
        <v>352</v>
      </c>
    </row>
    <row r="210" spans="1:16" ht="25.5">
      <c r="A210" s="6">
        <v>60</v>
      </c>
      <c r="B210" s="6" t="s">
        <v>46</v>
      </c>
      <c r="C210" s="6" t="s">
        <v>353</v>
      </c>
      <c r="D210" s="6" t="s">
        <v>48</v>
      </c>
      <c r="E210" s="6" t="s">
        <v>728</v>
      </c>
      <c r="F210" s="6" t="s">
        <v>67</v>
      </c>
      <c r="G210" s="8">
        <v>15</v>
      </c>
      <c r="H210" s="11"/>
      <c r="I210" s="10">
        <f>ROUND((H210*G210),2)</f>
        <v>0</v>
      </c>
      <c r="O210">
        <f>rekapitulace!H8</f>
        <v>21</v>
      </c>
      <c r="P210">
        <f>ROUND(O210/100*I210,2)</f>
        <v>0</v>
      </c>
    </row>
    <row r="211" ht="25.5">
      <c r="E211" s="12" t="s">
        <v>729</v>
      </c>
    </row>
    <row r="212" ht="89.25">
      <c r="E212" s="12" t="s">
        <v>348</v>
      </c>
    </row>
    <row r="213" spans="1:16" ht="12.75">
      <c r="A213" s="6">
        <v>61</v>
      </c>
      <c r="B213" s="6" t="s">
        <v>46</v>
      </c>
      <c r="C213" s="6" t="s">
        <v>367</v>
      </c>
      <c r="D213" s="6" t="s">
        <v>48</v>
      </c>
      <c r="E213" s="6" t="s">
        <v>368</v>
      </c>
      <c r="F213" s="6" t="s">
        <v>94</v>
      </c>
      <c r="G213" s="8">
        <v>7.667</v>
      </c>
      <c r="H213" s="11"/>
      <c r="I213" s="10">
        <f>ROUND((H213*G213),2)</f>
        <v>0</v>
      </c>
      <c r="O213">
        <f>rekapitulace!H8</f>
        <v>21</v>
      </c>
      <c r="P213">
        <f>ROUND(O213/100*I213,2)</f>
        <v>0</v>
      </c>
    </row>
    <row r="214" ht="25.5">
      <c r="E214" s="12" t="s">
        <v>730</v>
      </c>
    </row>
    <row r="215" ht="318.75">
      <c r="E215" s="12" t="s">
        <v>261</v>
      </c>
    </row>
    <row r="216" spans="1:16" ht="12.75" customHeight="1">
      <c r="A216" s="13"/>
      <c r="B216" s="13"/>
      <c r="C216" s="13" t="s">
        <v>42</v>
      </c>
      <c r="D216" s="13"/>
      <c r="E216" s="13" t="s">
        <v>334</v>
      </c>
      <c r="F216" s="13"/>
      <c r="G216" s="13"/>
      <c r="H216" s="13"/>
      <c r="I216" s="13">
        <f>SUM(I201:I215)</f>
        <v>0</v>
      </c>
      <c r="P216">
        <f>SUM(P201:P215)</f>
        <v>0</v>
      </c>
    </row>
    <row r="218" spans="1:9" ht="12.75" customHeight="1">
      <c r="A218" s="7"/>
      <c r="B218" s="7"/>
      <c r="C218" s="7" t="s">
        <v>43</v>
      </c>
      <c r="D218" s="7"/>
      <c r="E218" s="7" t="s">
        <v>370</v>
      </c>
      <c r="F218" s="7"/>
      <c r="G218" s="9"/>
      <c r="H218" s="7"/>
      <c r="I218" s="9"/>
    </row>
    <row r="219" spans="1:16" ht="25.5">
      <c r="A219" s="6">
        <v>62</v>
      </c>
      <c r="B219" s="6" t="s">
        <v>46</v>
      </c>
      <c r="C219" s="6" t="s">
        <v>371</v>
      </c>
      <c r="D219" s="6" t="s">
        <v>48</v>
      </c>
      <c r="E219" s="6" t="s">
        <v>731</v>
      </c>
      <c r="F219" s="6" t="s">
        <v>123</v>
      </c>
      <c r="G219" s="8">
        <v>6.3</v>
      </c>
      <c r="H219" s="11"/>
      <c r="I219" s="10">
        <f>ROUND((H219*G219),2)</f>
        <v>0</v>
      </c>
      <c r="O219">
        <f>rekapitulace!H8</f>
        <v>21</v>
      </c>
      <c r="P219">
        <f>ROUND(O219/100*I219,2)</f>
        <v>0</v>
      </c>
    </row>
    <row r="220" ht="38.25">
      <c r="E220" s="12" t="s">
        <v>732</v>
      </c>
    </row>
    <row r="221" ht="51">
      <c r="E221" s="12" t="s">
        <v>374</v>
      </c>
    </row>
    <row r="222" spans="1:16" ht="12.75">
      <c r="A222" s="6">
        <v>63</v>
      </c>
      <c r="B222" s="6" t="s">
        <v>46</v>
      </c>
      <c r="C222" s="6" t="s">
        <v>386</v>
      </c>
      <c r="D222" s="6" t="s">
        <v>48</v>
      </c>
      <c r="E222" s="6" t="s">
        <v>387</v>
      </c>
      <c r="F222" s="6" t="s">
        <v>67</v>
      </c>
      <c r="G222" s="8">
        <v>186</v>
      </c>
      <c r="H222" s="11"/>
      <c r="I222" s="10">
        <f>ROUND((H222*G222),2)</f>
        <v>0</v>
      </c>
      <c r="O222">
        <f>rekapitulace!H8</f>
        <v>21</v>
      </c>
      <c r="P222">
        <f>ROUND(O222/100*I222,2)</f>
        <v>0</v>
      </c>
    </row>
    <row r="223" ht="102">
      <c r="E223" s="12" t="s">
        <v>733</v>
      </c>
    </row>
    <row r="224" ht="51">
      <c r="E224" s="12" t="s">
        <v>389</v>
      </c>
    </row>
    <row r="225" spans="1:16" ht="25.5">
      <c r="A225" s="6">
        <v>64</v>
      </c>
      <c r="B225" s="6" t="s">
        <v>46</v>
      </c>
      <c r="C225" s="6" t="s">
        <v>390</v>
      </c>
      <c r="D225" s="6" t="s">
        <v>48</v>
      </c>
      <c r="E225" s="6" t="s">
        <v>391</v>
      </c>
      <c r="F225" s="6" t="s">
        <v>67</v>
      </c>
      <c r="G225" s="8">
        <v>181</v>
      </c>
      <c r="H225" s="11"/>
      <c r="I225" s="10">
        <f>ROUND((H225*G225),2)</f>
        <v>0</v>
      </c>
      <c r="O225">
        <f>rekapitulace!H8</f>
        <v>21</v>
      </c>
      <c r="P225">
        <f>ROUND(O225/100*I225,2)</f>
        <v>0</v>
      </c>
    </row>
    <row r="226" ht="12.75">
      <c r="E226" s="12" t="s">
        <v>734</v>
      </c>
    </row>
    <row r="227" ht="12.75">
      <c r="E227" s="12" t="s">
        <v>393</v>
      </c>
    </row>
    <row r="228" spans="1:16" ht="12.75">
      <c r="A228" s="6">
        <v>65</v>
      </c>
      <c r="B228" s="6" t="s">
        <v>46</v>
      </c>
      <c r="C228" s="6" t="s">
        <v>404</v>
      </c>
      <c r="D228" s="6" t="s">
        <v>48</v>
      </c>
      <c r="E228" s="6" t="s">
        <v>405</v>
      </c>
      <c r="F228" s="6" t="s">
        <v>123</v>
      </c>
      <c r="G228" s="8">
        <v>14</v>
      </c>
      <c r="H228" s="11"/>
      <c r="I228" s="10">
        <f>ROUND((H228*G228),2)</f>
        <v>0</v>
      </c>
      <c r="O228">
        <f>rekapitulace!H8</f>
        <v>21</v>
      </c>
      <c r="P228">
        <f>ROUND(O228/100*I228,2)</f>
        <v>0</v>
      </c>
    </row>
    <row r="229" ht="12.75">
      <c r="E229" s="12" t="s">
        <v>735</v>
      </c>
    </row>
    <row r="230" ht="12.75">
      <c r="E230" s="12" t="s">
        <v>407</v>
      </c>
    </row>
    <row r="231" spans="1:16" ht="25.5">
      <c r="A231" s="6">
        <v>66</v>
      </c>
      <c r="B231" s="6" t="s">
        <v>46</v>
      </c>
      <c r="C231" s="6" t="s">
        <v>408</v>
      </c>
      <c r="D231" s="6" t="s">
        <v>48</v>
      </c>
      <c r="E231" s="6" t="s">
        <v>736</v>
      </c>
      <c r="F231" s="6" t="s">
        <v>123</v>
      </c>
      <c r="G231" s="8">
        <v>277</v>
      </c>
      <c r="H231" s="11"/>
      <c r="I231" s="10">
        <f>ROUND((H231*G231),2)</f>
        <v>0</v>
      </c>
      <c r="O231">
        <f>rekapitulace!H8</f>
        <v>21</v>
      </c>
      <c r="P231">
        <f>ROUND(O231/100*I231,2)</f>
        <v>0</v>
      </c>
    </row>
    <row r="232" ht="12.75">
      <c r="E232" s="12" t="s">
        <v>737</v>
      </c>
    </row>
    <row r="233" ht="89.25">
      <c r="E233" s="12" t="s">
        <v>411</v>
      </c>
    </row>
    <row r="234" spans="1:16" ht="12.75">
      <c r="A234" s="6">
        <v>67</v>
      </c>
      <c r="B234" s="6" t="s">
        <v>46</v>
      </c>
      <c r="C234" s="6" t="s">
        <v>412</v>
      </c>
      <c r="D234" s="6" t="s">
        <v>48</v>
      </c>
      <c r="E234" s="6" t="s">
        <v>413</v>
      </c>
      <c r="F234" s="6" t="s">
        <v>99</v>
      </c>
      <c r="G234" s="8">
        <v>58.345</v>
      </c>
      <c r="H234" s="11"/>
      <c r="I234" s="10">
        <f>ROUND((H234*G234),2)</f>
        <v>0</v>
      </c>
      <c r="O234">
        <f>rekapitulace!H8</f>
        <v>21</v>
      </c>
      <c r="P234">
        <f>ROUND(O234/100*I234,2)</f>
        <v>0</v>
      </c>
    </row>
    <row r="235" ht="114.75">
      <c r="E235" s="12" t="s">
        <v>738</v>
      </c>
    </row>
    <row r="236" ht="12.75">
      <c r="E236" s="12" t="s">
        <v>415</v>
      </c>
    </row>
    <row r="237" spans="1:16" ht="25.5">
      <c r="A237" s="6">
        <v>68</v>
      </c>
      <c r="B237" s="6" t="s">
        <v>46</v>
      </c>
      <c r="C237" s="6" t="s">
        <v>416</v>
      </c>
      <c r="D237" s="6" t="s">
        <v>48</v>
      </c>
      <c r="E237" s="6" t="s">
        <v>574</v>
      </c>
      <c r="F237" s="6" t="s">
        <v>94</v>
      </c>
      <c r="G237" s="8">
        <v>3.555</v>
      </c>
      <c r="H237" s="11"/>
      <c r="I237" s="10">
        <f>ROUND((H237*G237),2)</f>
        <v>0</v>
      </c>
      <c r="O237">
        <f>rekapitulace!H8</f>
        <v>21</v>
      </c>
      <c r="P237">
        <f>ROUND(O237/100*I237,2)</f>
        <v>0</v>
      </c>
    </row>
    <row r="238" ht="25.5">
      <c r="E238" s="12" t="s">
        <v>739</v>
      </c>
    </row>
    <row r="239" ht="102">
      <c r="E239" s="12" t="s">
        <v>419</v>
      </c>
    </row>
    <row r="240" spans="1:16" ht="25.5">
      <c r="A240" s="6">
        <v>69</v>
      </c>
      <c r="B240" s="6" t="s">
        <v>46</v>
      </c>
      <c r="C240" s="6" t="s">
        <v>427</v>
      </c>
      <c r="D240" s="6" t="s">
        <v>48</v>
      </c>
      <c r="E240" s="6" t="s">
        <v>428</v>
      </c>
      <c r="F240" s="6" t="s">
        <v>123</v>
      </c>
      <c r="G240" s="8">
        <v>14.1</v>
      </c>
      <c r="H240" s="11"/>
      <c r="I240" s="10">
        <f>ROUND((H240*G240),2)</f>
        <v>0</v>
      </c>
      <c r="O240">
        <f>rekapitulace!H8</f>
        <v>21</v>
      </c>
      <c r="P240">
        <f>ROUND(O240/100*I240,2)</f>
        <v>0</v>
      </c>
    </row>
    <row r="241" ht="12.75">
      <c r="E241" s="12" t="s">
        <v>740</v>
      </c>
    </row>
    <row r="242" ht="114.75">
      <c r="E242" s="12" t="s">
        <v>423</v>
      </c>
    </row>
    <row r="243" spans="1:16" ht="12.75" customHeight="1">
      <c r="A243" s="13"/>
      <c r="B243" s="13"/>
      <c r="C243" s="13" t="s">
        <v>43</v>
      </c>
      <c r="D243" s="13"/>
      <c r="E243" s="13" t="s">
        <v>370</v>
      </c>
      <c r="F243" s="13"/>
      <c r="G243" s="13"/>
      <c r="H243" s="13"/>
      <c r="I243" s="13">
        <f>SUM(I219:I242)</f>
        <v>0</v>
      </c>
      <c r="P243">
        <f>SUM(P219:P242)</f>
        <v>0</v>
      </c>
    </row>
    <row r="245" spans="1:16" ht="12.75" customHeight="1">
      <c r="A245" s="13"/>
      <c r="B245" s="13"/>
      <c r="C245" s="13"/>
      <c r="D245" s="13"/>
      <c r="E245" s="13" t="s">
        <v>75</v>
      </c>
      <c r="F245" s="13"/>
      <c r="G245" s="13"/>
      <c r="H245" s="13"/>
      <c r="I245" s="13">
        <f>+I21+I96+I126+I135+I147+I189+I198+I216+I243</f>
        <v>0</v>
      </c>
      <c r="P245">
        <f>+P21+P96+P126+P135+P147+P189+P198+P216+P243</f>
        <v>0</v>
      </c>
    </row>
    <row r="247" spans="1:9" ht="12.75" customHeight="1">
      <c r="A247" s="7" t="s">
        <v>76</v>
      </c>
      <c r="B247" s="7"/>
      <c r="C247" s="7"/>
      <c r="D247" s="7"/>
      <c r="E247" s="7"/>
      <c r="F247" s="7"/>
      <c r="G247" s="7"/>
      <c r="H247" s="7"/>
      <c r="I247" s="7"/>
    </row>
    <row r="248" spans="1:9" ht="12.75" customHeight="1">
      <c r="A248" s="7"/>
      <c r="B248" s="7"/>
      <c r="C248" s="7"/>
      <c r="D248" s="7"/>
      <c r="E248" s="7" t="s">
        <v>77</v>
      </c>
      <c r="F248" s="7"/>
      <c r="G248" s="7"/>
      <c r="H248" s="7"/>
      <c r="I248" s="7"/>
    </row>
    <row r="249" spans="1:16" ht="12.75" customHeight="1">
      <c r="A249" s="13"/>
      <c r="B249" s="13"/>
      <c r="C249" s="13"/>
      <c r="D249" s="13"/>
      <c r="E249" s="13" t="s">
        <v>78</v>
      </c>
      <c r="F249" s="13"/>
      <c r="G249" s="13"/>
      <c r="H249" s="13"/>
      <c r="I249" s="13">
        <v>0</v>
      </c>
      <c r="P249">
        <v>0</v>
      </c>
    </row>
    <row r="250" spans="1:9" ht="12.75" customHeight="1">
      <c r="A250" s="13"/>
      <c r="B250" s="13"/>
      <c r="C250" s="13"/>
      <c r="D250" s="13"/>
      <c r="E250" s="13" t="s">
        <v>79</v>
      </c>
      <c r="F250" s="13"/>
      <c r="G250" s="13"/>
      <c r="H250" s="13"/>
      <c r="I250" s="13"/>
    </row>
    <row r="251" spans="1:16" ht="12.75" customHeight="1">
      <c r="A251" s="13"/>
      <c r="B251" s="13"/>
      <c r="C251" s="13"/>
      <c r="D251" s="13"/>
      <c r="E251" s="13" t="s">
        <v>80</v>
      </c>
      <c r="F251" s="13"/>
      <c r="G251" s="13"/>
      <c r="H251" s="13"/>
      <c r="I251" s="13">
        <v>0</v>
      </c>
      <c r="P251">
        <v>0</v>
      </c>
    </row>
    <row r="252" spans="1:16" ht="12.75" customHeight="1">
      <c r="A252" s="13"/>
      <c r="B252" s="13"/>
      <c r="C252" s="13"/>
      <c r="D252" s="13"/>
      <c r="E252" s="13" t="s">
        <v>81</v>
      </c>
      <c r="F252" s="13"/>
      <c r="G252" s="13"/>
      <c r="H252" s="13"/>
      <c r="I252" s="13">
        <f>I249+I251</f>
        <v>0</v>
      </c>
      <c r="P252">
        <f>P249+P251</f>
        <v>0</v>
      </c>
    </row>
    <row r="254" spans="1:16" ht="12.75" customHeight="1">
      <c r="A254" s="13"/>
      <c r="B254" s="13"/>
      <c r="C254" s="13"/>
      <c r="D254" s="13"/>
      <c r="E254" s="13" t="s">
        <v>81</v>
      </c>
      <c r="F254" s="13"/>
      <c r="G254" s="13"/>
      <c r="H254" s="13"/>
      <c r="I254" s="13">
        <f>I245+I252</f>
        <v>0</v>
      </c>
      <c r="P254">
        <f>P245+P252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741</v>
      </c>
      <c r="D5" s="5"/>
      <c r="E5" s="5" t="s">
        <v>742</v>
      </c>
    </row>
    <row r="6" spans="1:5" ht="12.75" customHeight="1">
      <c r="A6" t="s">
        <v>18</v>
      </c>
      <c r="C6" s="5" t="s">
        <v>741</v>
      </c>
      <c r="D6" s="5"/>
      <c r="E6" s="5" t="s">
        <v>742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43</v>
      </c>
      <c r="D11" s="7"/>
      <c r="E11" s="7" t="s">
        <v>370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743</v>
      </c>
      <c r="D12" s="6" t="s">
        <v>48</v>
      </c>
      <c r="E12" s="6" t="s">
        <v>744</v>
      </c>
      <c r="F12" s="6" t="s">
        <v>67</v>
      </c>
      <c r="G12" s="8">
        <v>61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38.25">
      <c r="E13" s="12" t="s">
        <v>745</v>
      </c>
    </row>
    <row r="14" ht="51">
      <c r="E14" s="12" t="s">
        <v>746</v>
      </c>
    </row>
    <row r="15" spans="1:16" ht="25.5">
      <c r="A15" s="6">
        <v>2</v>
      </c>
      <c r="B15" s="6" t="s">
        <v>46</v>
      </c>
      <c r="C15" s="6" t="s">
        <v>747</v>
      </c>
      <c r="D15" s="6" t="s">
        <v>48</v>
      </c>
      <c r="E15" s="6" t="s">
        <v>748</v>
      </c>
      <c r="F15" s="6" t="s">
        <v>67</v>
      </c>
      <c r="G15" s="8">
        <v>63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38.25">
      <c r="E16" s="12" t="s">
        <v>749</v>
      </c>
    </row>
    <row r="17" ht="25.5">
      <c r="E17" s="12" t="s">
        <v>750</v>
      </c>
    </row>
    <row r="18" spans="1:16" ht="12.75">
      <c r="A18" s="6">
        <v>3</v>
      </c>
      <c r="B18" s="6" t="s">
        <v>46</v>
      </c>
      <c r="C18" s="6" t="s">
        <v>751</v>
      </c>
      <c r="D18" s="6" t="s">
        <v>48</v>
      </c>
      <c r="E18" s="6" t="s">
        <v>752</v>
      </c>
      <c r="F18" s="6" t="s">
        <v>67</v>
      </c>
      <c r="G18" s="8">
        <v>4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38.25">
      <c r="E19" s="12" t="s">
        <v>753</v>
      </c>
    </row>
    <row r="20" ht="25.5">
      <c r="E20" s="12" t="s">
        <v>754</v>
      </c>
    </row>
    <row r="21" spans="1:16" ht="25.5">
      <c r="A21" s="6">
        <v>4</v>
      </c>
      <c r="B21" s="6" t="s">
        <v>46</v>
      </c>
      <c r="C21" s="6" t="s">
        <v>755</v>
      </c>
      <c r="D21" s="6" t="s">
        <v>48</v>
      </c>
      <c r="E21" s="6" t="s">
        <v>756</v>
      </c>
      <c r="F21" s="6" t="s">
        <v>67</v>
      </c>
      <c r="G21" s="8">
        <v>4</v>
      </c>
      <c r="H21" s="11"/>
      <c r="I21" s="10">
        <f>ROUND((H21*G21),2)</f>
        <v>0</v>
      </c>
      <c r="O21">
        <f>rekapitulace!H8</f>
        <v>21</v>
      </c>
      <c r="P21">
        <f>ROUND(O21/100*I21,2)</f>
        <v>0</v>
      </c>
    </row>
    <row r="22" ht="12.75">
      <c r="E22" s="12" t="s">
        <v>365</v>
      </c>
    </row>
    <row r="23" ht="25.5">
      <c r="E23" s="12" t="s">
        <v>750</v>
      </c>
    </row>
    <row r="24" spans="1:16" ht="12.75">
      <c r="A24" s="6">
        <v>5</v>
      </c>
      <c r="B24" s="6" t="s">
        <v>46</v>
      </c>
      <c r="C24" s="6" t="s">
        <v>757</v>
      </c>
      <c r="D24" s="6" t="s">
        <v>48</v>
      </c>
      <c r="E24" s="6" t="s">
        <v>758</v>
      </c>
      <c r="F24" s="6" t="s">
        <v>67</v>
      </c>
      <c r="G24" s="8">
        <v>39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38.25">
      <c r="E25" s="12" t="s">
        <v>759</v>
      </c>
    </row>
    <row r="26" ht="51">
      <c r="E26" s="12" t="s">
        <v>760</v>
      </c>
    </row>
    <row r="27" spans="1:16" ht="25.5">
      <c r="A27" s="6">
        <v>6</v>
      </c>
      <c r="B27" s="6" t="s">
        <v>46</v>
      </c>
      <c r="C27" s="6" t="s">
        <v>761</v>
      </c>
      <c r="D27" s="6" t="s">
        <v>48</v>
      </c>
      <c r="E27" s="6" t="s">
        <v>762</v>
      </c>
      <c r="F27" s="6" t="s">
        <v>67</v>
      </c>
      <c r="G27" s="8">
        <v>41</v>
      </c>
      <c r="H27" s="11"/>
      <c r="I27" s="10">
        <f>ROUND((H27*G27),2)</f>
        <v>0</v>
      </c>
      <c r="O27">
        <f>rekapitulace!H8</f>
        <v>21</v>
      </c>
      <c r="P27">
        <f>ROUND(O27/100*I27,2)</f>
        <v>0</v>
      </c>
    </row>
    <row r="28" ht="38.25">
      <c r="E28" s="12" t="s">
        <v>763</v>
      </c>
    </row>
    <row r="29" ht="25.5">
      <c r="E29" s="12" t="s">
        <v>750</v>
      </c>
    </row>
    <row r="30" spans="1:16" ht="38.25">
      <c r="A30" s="6">
        <v>7</v>
      </c>
      <c r="B30" s="6" t="s">
        <v>46</v>
      </c>
      <c r="C30" s="6" t="s">
        <v>764</v>
      </c>
      <c r="D30" s="6" t="s">
        <v>48</v>
      </c>
      <c r="E30" s="6" t="s">
        <v>765</v>
      </c>
      <c r="F30" s="6" t="s">
        <v>99</v>
      </c>
      <c r="G30" s="8">
        <v>3956.897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242.25">
      <c r="E31" s="12" t="s">
        <v>766</v>
      </c>
    </row>
    <row r="32" ht="38.25">
      <c r="E32" s="12" t="s">
        <v>767</v>
      </c>
    </row>
    <row r="33" spans="1:16" ht="38.25">
      <c r="A33" s="6">
        <v>8</v>
      </c>
      <c r="B33" s="6" t="s">
        <v>46</v>
      </c>
      <c r="C33" s="6" t="s">
        <v>768</v>
      </c>
      <c r="D33" s="6" t="s">
        <v>48</v>
      </c>
      <c r="E33" s="6" t="s">
        <v>769</v>
      </c>
      <c r="F33" s="6" t="s">
        <v>99</v>
      </c>
      <c r="G33" s="8">
        <v>105.05</v>
      </c>
      <c r="H33" s="11"/>
      <c r="I33" s="10">
        <f>ROUND((H33*G33),2)</f>
        <v>0</v>
      </c>
      <c r="O33">
        <f>rekapitulace!H8</f>
        <v>21</v>
      </c>
      <c r="P33">
        <f>ROUND(O33/100*I33,2)</f>
        <v>0</v>
      </c>
    </row>
    <row r="34" ht="63.75">
      <c r="E34" s="12" t="s">
        <v>770</v>
      </c>
    </row>
    <row r="35" ht="38.25">
      <c r="E35" s="12" t="s">
        <v>767</v>
      </c>
    </row>
    <row r="36" spans="1:16" ht="12.75" customHeight="1">
      <c r="A36" s="13"/>
      <c r="B36" s="13"/>
      <c r="C36" s="13" t="s">
        <v>43</v>
      </c>
      <c r="D36" s="13"/>
      <c r="E36" s="13" t="s">
        <v>370</v>
      </c>
      <c r="F36" s="13"/>
      <c r="G36" s="13"/>
      <c r="H36" s="13"/>
      <c r="I36" s="13">
        <f>SUM(I12:I35)</f>
        <v>0</v>
      </c>
      <c r="P36">
        <f>SUM(P12:P35)</f>
        <v>0</v>
      </c>
    </row>
    <row r="38" spans="1:16" ht="12.75" customHeight="1">
      <c r="A38" s="13"/>
      <c r="B38" s="13"/>
      <c r="C38" s="13"/>
      <c r="D38" s="13"/>
      <c r="E38" s="13" t="s">
        <v>75</v>
      </c>
      <c r="F38" s="13"/>
      <c r="G38" s="13"/>
      <c r="H38" s="13"/>
      <c r="I38" s="13">
        <f>+I36</f>
        <v>0</v>
      </c>
      <c r="P38">
        <f>+P36</f>
        <v>0</v>
      </c>
    </row>
    <row r="40" spans="1:9" ht="12.75" customHeight="1">
      <c r="A40" s="7" t="s">
        <v>76</v>
      </c>
      <c r="B40" s="7"/>
      <c r="C40" s="7"/>
      <c r="D40" s="7"/>
      <c r="E40" s="7"/>
      <c r="F40" s="7"/>
      <c r="G40" s="7"/>
      <c r="H40" s="7"/>
      <c r="I40" s="7"/>
    </row>
    <row r="41" spans="1:9" ht="12.75" customHeight="1">
      <c r="A41" s="7"/>
      <c r="B41" s="7"/>
      <c r="C41" s="7"/>
      <c r="D41" s="7"/>
      <c r="E41" s="7" t="s">
        <v>77</v>
      </c>
      <c r="F41" s="7"/>
      <c r="G41" s="7"/>
      <c r="H41" s="7"/>
      <c r="I41" s="7"/>
    </row>
    <row r="42" spans="1:16" ht="12.75" customHeight="1">
      <c r="A42" s="13"/>
      <c r="B42" s="13"/>
      <c r="C42" s="13"/>
      <c r="D42" s="13"/>
      <c r="E42" s="13" t="s">
        <v>78</v>
      </c>
      <c r="F42" s="13"/>
      <c r="G42" s="13"/>
      <c r="H42" s="13"/>
      <c r="I42" s="13">
        <v>0</v>
      </c>
      <c r="P42">
        <v>0</v>
      </c>
    </row>
    <row r="43" spans="1:9" ht="12.75" customHeight="1">
      <c r="A43" s="13"/>
      <c r="B43" s="13"/>
      <c r="C43" s="13"/>
      <c r="D43" s="13"/>
      <c r="E43" s="13" t="s">
        <v>79</v>
      </c>
      <c r="F43" s="13"/>
      <c r="G43" s="13"/>
      <c r="H43" s="13"/>
      <c r="I43" s="13"/>
    </row>
    <row r="44" spans="1:16" ht="12.75" customHeight="1">
      <c r="A44" s="13"/>
      <c r="B44" s="13"/>
      <c r="C44" s="13"/>
      <c r="D44" s="13"/>
      <c r="E44" s="13" t="s">
        <v>80</v>
      </c>
      <c r="F44" s="13"/>
      <c r="G44" s="13"/>
      <c r="H44" s="13"/>
      <c r="I44" s="13">
        <v>0</v>
      </c>
      <c r="P44">
        <v>0</v>
      </c>
    </row>
    <row r="45" spans="1:16" ht="12.75" customHeight="1">
      <c r="A45" s="13"/>
      <c r="B45" s="13"/>
      <c r="C45" s="13"/>
      <c r="D45" s="13"/>
      <c r="E45" s="13" t="s">
        <v>81</v>
      </c>
      <c r="F45" s="13"/>
      <c r="G45" s="13"/>
      <c r="H45" s="13"/>
      <c r="I45" s="13">
        <f>I42+I44</f>
        <v>0</v>
      </c>
      <c r="P45">
        <f>P42+P44</f>
        <v>0</v>
      </c>
    </row>
    <row r="47" spans="1:16" ht="12.75" customHeight="1">
      <c r="A47" s="13"/>
      <c r="B47" s="13"/>
      <c r="C47" s="13"/>
      <c r="D47" s="13"/>
      <c r="E47" s="13" t="s">
        <v>81</v>
      </c>
      <c r="F47" s="13"/>
      <c r="G47" s="13"/>
      <c r="H47" s="13"/>
      <c r="I47" s="13">
        <f>I38+I45</f>
        <v>0</v>
      </c>
      <c r="P47">
        <f>P38+P45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771</v>
      </c>
      <c r="D5" s="5"/>
      <c r="E5" s="5" t="s">
        <v>772</v>
      </c>
    </row>
    <row r="6" spans="1:5" ht="12.75" customHeight="1">
      <c r="A6" t="s">
        <v>18</v>
      </c>
      <c r="C6" s="5" t="s">
        <v>771</v>
      </c>
      <c r="D6" s="5"/>
      <c r="E6" s="5" t="s">
        <v>772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43</v>
      </c>
      <c r="D11" s="7"/>
      <c r="E11" s="7" t="s">
        <v>370</v>
      </c>
      <c r="F11" s="7"/>
      <c r="G11" s="9"/>
      <c r="H11" s="7"/>
      <c r="I11" s="9"/>
    </row>
    <row r="12" spans="1:16" ht="25.5">
      <c r="A12" s="6">
        <v>1</v>
      </c>
      <c r="B12" s="6" t="s">
        <v>46</v>
      </c>
      <c r="C12" s="6" t="s">
        <v>773</v>
      </c>
      <c r="D12" s="6" t="s">
        <v>48</v>
      </c>
      <c r="E12" s="6" t="s">
        <v>774</v>
      </c>
      <c r="F12" s="6" t="s">
        <v>123</v>
      </c>
      <c r="G12" s="8">
        <v>100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25.5">
      <c r="E13" s="12" t="s">
        <v>775</v>
      </c>
    </row>
    <row r="14" ht="76.5">
      <c r="E14" s="12" t="s">
        <v>776</v>
      </c>
    </row>
    <row r="15" spans="1:16" ht="38.25">
      <c r="A15" s="6">
        <v>2</v>
      </c>
      <c r="B15" s="6" t="s">
        <v>46</v>
      </c>
      <c r="C15" s="6" t="s">
        <v>777</v>
      </c>
      <c r="D15" s="6" t="s">
        <v>48</v>
      </c>
      <c r="E15" s="6" t="s">
        <v>778</v>
      </c>
      <c r="F15" s="6" t="s">
        <v>123</v>
      </c>
      <c r="G15" s="8">
        <v>500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25.5">
      <c r="E16" s="12" t="s">
        <v>779</v>
      </c>
    </row>
    <row r="17" ht="76.5">
      <c r="E17" s="12" t="s">
        <v>780</v>
      </c>
    </row>
    <row r="18" spans="1:16" ht="12.75">
      <c r="A18" s="6">
        <v>3</v>
      </c>
      <c r="B18" s="6" t="s">
        <v>46</v>
      </c>
      <c r="C18" s="6" t="s">
        <v>781</v>
      </c>
      <c r="D18" s="6" t="s">
        <v>48</v>
      </c>
      <c r="E18" s="6" t="s">
        <v>782</v>
      </c>
      <c r="F18" s="6" t="s">
        <v>123</v>
      </c>
      <c r="G18" s="8">
        <v>100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25.5">
      <c r="E19" s="12" t="s">
        <v>775</v>
      </c>
    </row>
    <row r="20" ht="38.25">
      <c r="E20" s="12" t="s">
        <v>378</v>
      </c>
    </row>
    <row r="21" spans="1:16" ht="38.25">
      <c r="A21" s="6">
        <v>4</v>
      </c>
      <c r="B21" s="6" t="s">
        <v>46</v>
      </c>
      <c r="C21" s="6" t="s">
        <v>783</v>
      </c>
      <c r="D21" s="6" t="s">
        <v>48</v>
      </c>
      <c r="E21" s="6" t="s">
        <v>784</v>
      </c>
      <c r="F21" s="6" t="s">
        <v>67</v>
      </c>
      <c r="G21" s="8">
        <v>300</v>
      </c>
      <c r="H21" s="11"/>
      <c r="I21" s="10">
        <f>ROUND((H21*G21),2)</f>
        <v>0</v>
      </c>
      <c r="O21">
        <f>rekapitulace!H8</f>
        <v>21</v>
      </c>
      <c r="P21">
        <f>ROUND(O21/100*I21,2)</f>
        <v>0</v>
      </c>
    </row>
    <row r="22" ht="114.75">
      <c r="E22" s="12" t="s">
        <v>785</v>
      </c>
    </row>
    <row r="23" ht="63.75">
      <c r="E23" s="12" t="s">
        <v>786</v>
      </c>
    </row>
    <row r="24" spans="1:16" ht="25.5">
      <c r="A24" s="6">
        <v>5</v>
      </c>
      <c r="B24" s="6" t="s">
        <v>46</v>
      </c>
      <c r="C24" s="6" t="s">
        <v>787</v>
      </c>
      <c r="D24" s="6" t="s">
        <v>48</v>
      </c>
      <c r="E24" s="6" t="s">
        <v>788</v>
      </c>
      <c r="F24" s="6" t="s">
        <v>67</v>
      </c>
      <c r="G24" s="8">
        <v>46</v>
      </c>
      <c r="H24" s="11"/>
      <c r="I24" s="10">
        <f>ROUND((H24*G24),2)</f>
        <v>0</v>
      </c>
      <c r="O24">
        <f>rekapitulace!H8</f>
        <v>21</v>
      </c>
      <c r="P24">
        <f>ROUND(O24/100*I24,2)</f>
        <v>0</v>
      </c>
    </row>
    <row r="25" ht="267.75">
      <c r="E25" s="12" t="s">
        <v>789</v>
      </c>
    </row>
    <row r="26" ht="63.75">
      <c r="E26" s="12" t="s">
        <v>790</v>
      </c>
    </row>
    <row r="27" spans="1:16" ht="25.5">
      <c r="A27" s="6">
        <v>6</v>
      </c>
      <c r="B27" s="6" t="s">
        <v>46</v>
      </c>
      <c r="C27" s="6" t="s">
        <v>791</v>
      </c>
      <c r="D27" s="6" t="s">
        <v>48</v>
      </c>
      <c r="E27" s="6" t="s">
        <v>792</v>
      </c>
      <c r="F27" s="6" t="s">
        <v>99</v>
      </c>
      <c r="G27" s="8">
        <v>30.375</v>
      </c>
      <c r="H27" s="11"/>
      <c r="I27" s="10">
        <f>ROUND((H27*G27),2)</f>
        <v>0</v>
      </c>
      <c r="O27">
        <f>rekapitulace!H8</f>
        <v>21</v>
      </c>
      <c r="P27">
        <f>ROUND(O27/100*I27,2)</f>
        <v>0</v>
      </c>
    </row>
    <row r="28" ht="76.5">
      <c r="E28" s="12" t="s">
        <v>793</v>
      </c>
    </row>
    <row r="29" ht="38.25">
      <c r="E29" s="12" t="s">
        <v>794</v>
      </c>
    </row>
    <row r="30" spans="1:16" ht="12.75">
      <c r="A30" s="6">
        <v>7</v>
      </c>
      <c r="B30" s="6" t="s">
        <v>46</v>
      </c>
      <c r="C30" s="6" t="s">
        <v>795</v>
      </c>
      <c r="D30" s="6" t="s">
        <v>48</v>
      </c>
      <c r="E30" s="6" t="s">
        <v>796</v>
      </c>
      <c r="F30" s="6" t="s">
        <v>99</v>
      </c>
      <c r="G30" s="8">
        <v>30.375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76.5">
      <c r="E31" s="12" t="s">
        <v>793</v>
      </c>
    </row>
    <row r="32" ht="25.5">
      <c r="E32" s="12" t="s">
        <v>797</v>
      </c>
    </row>
    <row r="33" spans="1:16" ht="12.75">
      <c r="A33" s="6">
        <v>8</v>
      </c>
      <c r="B33" s="6" t="s">
        <v>46</v>
      </c>
      <c r="C33" s="6" t="s">
        <v>798</v>
      </c>
      <c r="D33" s="6" t="s">
        <v>48</v>
      </c>
      <c r="E33" s="6" t="s">
        <v>799</v>
      </c>
      <c r="F33" s="6" t="s">
        <v>67</v>
      </c>
      <c r="G33" s="8">
        <v>30</v>
      </c>
      <c r="H33" s="11"/>
      <c r="I33" s="10">
        <f>ROUND((H33*G33),2)</f>
        <v>0</v>
      </c>
      <c r="O33">
        <f>rekapitulace!H8</f>
        <v>21</v>
      </c>
      <c r="P33">
        <f>ROUND(O33/100*I33,2)</f>
        <v>0</v>
      </c>
    </row>
    <row r="34" ht="25.5">
      <c r="E34" s="12" t="s">
        <v>800</v>
      </c>
    </row>
    <row r="35" ht="76.5">
      <c r="E35" s="12" t="s">
        <v>801</v>
      </c>
    </row>
    <row r="36" spans="1:16" ht="25.5">
      <c r="A36" s="6">
        <v>9</v>
      </c>
      <c r="B36" s="6" t="s">
        <v>46</v>
      </c>
      <c r="C36" s="6" t="s">
        <v>802</v>
      </c>
      <c r="D36" s="6" t="s">
        <v>48</v>
      </c>
      <c r="E36" s="6" t="s">
        <v>803</v>
      </c>
      <c r="F36" s="6" t="s">
        <v>67</v>
      </c>
      <c r="G36" s="8">
        <v>5</v>
      </c>
      <c r="H36" s="11"/>
      <c r="I36" s="10">
        <f>ROUND((H36*G36),2)</f>
        <v>0</v>
      </c>
      <c r="O36">
        <f>rekapitulace!H8</f>
        <v>21</v>
      </c>
      <c r="P36">
        <f>ROUND(O36/100*I36,2)</f>
        <v>0</v>
      </c>
    </row>
    <row r="37" ht="76.5">
      <c r="E37" s="12" t="s">
        <v>804</v>
      </c>
    </row>
    <row r="38" ht="76.5">
      <c r="E38" s="12" t="s">
        <v>805</v>
      </c>
    </row>
    <row r="39" spans="1:16" ht="25.5">
      <c r="A39" s="6">
        <v>10</v>
      </c>
      <c r="B39" s="6" t="s">
        <v>46</v>
      </c>
      <c r="C39" s="6" t="s">
        <v>806</v>
      </c>
      <c r="D39" s="6" t="s">
        <v>48</v>
      </c>
      <c r="E39" s="6" t="s">
        <v>807</v>
      </c>
      <c r="F39" s="6" t="s">
        <v>67</v>
      </c>
      <c r="G39" s="8">
        <v>15</v>
      </c>
      <c r="H39" s="11"/>
      <c r="I39" s="10">
        <f>ROUND((H39*G39),2)</f>
        <v>0</v>
      </c>
      <c r="O39">
        <f>rekapitulace!H8</f>
        <v>21</v>
      </c>
      <c r="P39">
        <f>ROUND(O39/100*I39,2)</f>
        <v>0</v>
      </c>
    </row>
    <row r="40" ht="25.5">
      <c r="E40" s="12" t="s">
        <v>808</v>
      </c>
    </row>
    <row r="41" ht="76.5">
      <c r="E41" s="12" t="s">
        <v>801</v>
      </c>
    </row>
    <row r="42" spans="1:16" ht="25.5">
      <c r="A42" s="6">
        <v>11</v>
      </c>
      <c r="B42" s="6" t="s">
        <v>46</v>
      </c>
      <c r="C42" s="6" t="s">
        <v>809</v>
      </c>
      <c r="D42" s="6" t="s">
        <v>48</v>
      </c>
      <c r="E42" s="6" t="s">
        <v>810</v>
      </c>
      <c r="F42" s="6" t="s">
        <v>67</v>
      </c>
      <c r="G42" s="8">
        <v>3</v>
      </c>
      <c r="H42" s="11"/>
      <c r="I42" s="10">
        <f>ROUND((H42*G42),2)</f>
        <v>0</v>
      </c>
      <c r="O42">
        <f>rekapitulace!H8</f>
        <v>21</v>
      </c>
      <c r="P42">
        <f>ROUND(O42/100*I42,2)</f>
        <v>0</v>
      </c>
    </row>
    <row r="43" ht="76.5">
      <c r="E43" s="12" t="s">
        <v>811</v>
      </c>
    </row>
    <row r="44" ht="76.5">
      <c r="E44" s="12" t="s">
        <v>805</v>
      </c>
    </row>
    <row r="45" spans="1:16" ht="25.5">
      <c r="A45" s="6">
        <v>12</v>
      </c>
      <c r="B45" s="6" t="s">
        <v>46</v>
      </c>
      <c r="C45" s="6" t="s">
        <v>812</v>
      </c>
      <c r="D45" s="6" t="s">
        <v>48</v>
      </c>
      <c r="E45" s="6" t="s">
        <v>813</v>
      </c>
      <c r="F45" s="6" t="s">
        <v>67</v>
      </c>
      <c r="G45" s="8">
        <v>1</v>
      </c>
      <c r="H45" s="11"/>
      <c r="I45" s="10">
        <f>ROUND((H45*G45),2)</f>
        <v>0</v>
      </c>
      <c r="O45">
        <f>rekapitulace!H8</f>
        <v>21</v>
      </c>
      <c r="P45">
        <f>ROUND(O45/100*I45,2)</f>
        <v>0</v>
      </c>
    </row>
    <row r="46" ht="25.5">
      <c r="E46" s="12" t="s">
        <v>814</v>
      </c>
    </row>
    <row r="47" ht="89.25">
      <c r="E47" s="12" t="s">
        <v>815</v>
      </c>
    </row>
    <row r="48" spans="1:16" ht="25.5">
      <c r="A48" s="6">
        <v>13</v>
      </c>
      <c r="B48" s="6" t="s">
        <v>46</v>
      </c>
      <c r="C48" s="6" t="s">
        <v>816</v>
      </c>
      <c r="D48" s="6" t="s">
        <v>48</v>
      </c>
      <c r="E48" s="6" t="s">
        <v>817</v>
      </c>
      <c r="F48" s="6" t="s">
        <v>67</v>
      </c>
      <c r="G48" s="8">
        <v>1</v>
      </c>
      <c r="H48" s="11"/>
      <c r="I48" s="10">
        <f>ROUND((H48*G48),2)</f>
        <v>0</v>
      </c>
      <c r="O48">
        <f>rekapitulace!H8</f>
        <v>21</v>
      </c>
      <c r="P48">
        <f>ROUND(O48/100*I48,2)</f>
        <v>0</v>
      </c>
    </row>
    <row r="49" ht="25.5">
      <c r="E49" s="12" t="s">
        <v>818</v>
      </c>
    </row>
    <row r="50" ht="89.25">
      <c r="E50" s="12" t="s">
        <v>815</v>
      </c>
    </row>
    <row r="51" spans="1:16" ht="25.5">
      <c r="A51" s="6">
        <v>14</v>
      </c>
      <c r="B51" s="6" t="s">
        <v>46</v>
      </c>
      <c r="C51" s="6" t="s">
        <v>819</v>
      </c>
      <c r="D51" s="6" t="s">
        <v>48</v>
      </c>
      <c r="E51" s="6" t="s">
        <v>820</v>
      </c>
      <c r="F51" s="6" t="s">
        <v>67</v>
      </c>
      <c r="G51" s="8">
        <v>15</v>
      </c>
      <c r="H51" s="11"/>
      <c r="I51" s="10">
        <f>ROUND((H51*G51),2)</f>
        <v>0</v>
      </c>
      <c r="O51">
        <f>rekapitulace!H8</f>
        <v>21</v>
      </c>
      <c r="P51">
        <f>ROUND(O51/100*I51,2)</f>
        <v>0</v>
      </c>
    </row>
    <row r="52" ht="25.5">
      <c r="E52" s="12" t="s">
        <v>821</v>
      </c>
    </row>
    <row r="53" ht="63.75">
      <c r="E53" s="12" t="s">
        <v>822</v>
      </c>
    </row>
    <row r="54" spans="1:16" ht="25.5">
      <c r="A54" s="6">
        <v>15</v>
      </c>
      <c r="B54" s="6" t="s">
        <v>46</v>
      </c>
      <c r="C54" s="6" t="s">
        <v>823</v>
      </c>
      <c r="D54" s="6" t="s">
        <v>48</v>
      </c>
      <c r="E54" s="6" t="s">
        <v>824</v>
      </c>
      <c r="F54" s="6" t="s">
        <v>67</v>
      </c>
      <c r="G54" s="8">
        <v>3</v>
      </c>
      <c r="H54" s="11"/>
      <c r="I54" s="10">
        <f>ROUND((H54*G54),2)</f>
        <v>0</v>
      </c>
      <c r="O54">
        <f>rekapitulace!H8</f>
        <v>21</v>
      </c>
      <c r="P54">
        <f>ROUND(O54/100*I54,2)</f>
        <v>0</v>
      </c>
    </row>
    <row r="55" ht="76.5">
      <c r="E55" s="12" t="s">
        <v>825</v>
      </c>
    </row>
    <row r="56" ht="63.75">
      <c r="E56" s="12" t="s">
        <v>826</v>
      </c>
    </row>
    <row r="57" spans="1:16" ht="25.5">
      <c r="A57" s="6">
        <v>16</v>
      </c>
      <c r="B57" s="6" t="s">
        <v>46</v>
      </c>
      <c r="C57" s="6" t="s">
        <v>827</v>
      </c>
      <c r="D57" s="6" t="s">
        <v>48</v>
      </c>
      <c r="E57" s="6" t="s">
        <v>828</v>
      </c>
      <c r="F57" s="6" t="s">
        <v>67</v>
      </c>
      <c r="G57" s="8">
        <v>450</v>
      </c>
      <c r="H57" s="11"/>
      <c r="I57" s="10">
        <f>ROUND((H57*G57),2)</f>
        <v>0</v>
      </c>
      <c r="O57">
        <f>rekapitulace!H8</f>
        <v>21</v>
      </c>
      <c r="P57">
        <f>ROUND(O57/100*I57,2)</f>
        <v>0</v>
      </c>
    </row>
    <row r="58" ht="25.5">
      <c r="E58" s="12" t="s">
        <v>829</v>
      </c>
    </row>
    <row r="59" ht="63.75">
      <c r="E59" s="12" t="s">
        <v>822</v>
      </c>
    </row>
    <row r="60" spans="1:16" ht="25.5">
      <c r="A60" s="6">
        <v>17</v>
      </c>
      <c r="B60" s="6" t="s">
        <v>46</v>
      </c>
      <c r="C60" s="6" t="s">
        <v>830</v>
      </c>
      <c r="D60" s="6" t="s">
        <v>48</v>
      </c>
      <c r="E60" s="6" t="s">
        <v>831</v>
      </c>
      <c r="F60" s="6" t="s">
        <v>67</v>
      </c>
      <c r="G60" s="8">
        <v>46</v>
      </c>
      <c r="H60" s="11"/>
      <c r="I60" s="10">
        <f>ROUND((H60*G60),2)</f>
        <v>0</v>
      </c>
      <c r="O60">
        <f>rekapitulace!H8</f>
        <v>21</v>
      </c>
      <c r="P60">
        <f>ROUND(O60/100*I60,2)</f>
        <v>0</v>
      </c>
    </row>
    <row r="61" ht="76.5">
      <c r="E61" s="12" t="s">
        <v>832</v>
      </c>
    </row>
    <row r="62" ht="63.75">
      <c r="E62" s="12" t="s">
        <v>826</v>
      </c>
    </row>
    <row r="63" spans="1:16" ht="12.75" customHeight="1">
      <c r="A63" s="13"/>
      <c r="B63" s="13"/>
      <c r="C63" s="13" t="s">
        <v>43</v>
      </c>
      <c r="D63" s="13"/>
      <c r="E63" s="13" t="s">
        <v>370</v>
      </c>
      <c r="F63" s="13"/>
      <c r="G63" s="13"/>
      <c r="H63" s="13"/>
      <c r="I63" s="13">
        <f>SUM(I12:I62)</f>
        <v>0</v>
      </c>
      <c r="P63">
        <f>SUM(P12:P62)</f>
        <v>0</v>
      </c>
    </row>
    <row r="65" spans="1:16" ht="12.75" customHeight="1">
      <c r="A65" s="13"/>
      <c r="B65" s="13"/>
      <c r="C65" s="13"/>
      <c r="D65" s="13"/>
      <c r="E65" s="13" t="s">
        <v>75</v>
      </c>
      <c r="F65" s="13"/>
      <c r="G65" s="13"/>
      <c r="H65" s="13"/>
      <c r="I65" s="13">
        <f>+I63</f>
        <v>0</v>
      </c>
      <c r="P65">
        <f>+P63</f>
        <v>0</v>
      </c>
    </row>
    <row r="67" spans="1:9" ht="12.75" customHeight="1">
      <c r="A67" s="7" t="s">
        <v>76</v>
      </c>
      <c r="B67" s="7"/>
      <c r="C67" s="7"/>
      <c r="D67" s="7"/>
      <c r="E67" s="7"/>
      <c r="F67" s="7"/>
      <c r="G67" s="7"/>
      <c r="H67" s="7"/>
      <c r="I67" s="7"/>
    </row>
    <row r="68" spans="1:9" ht="12.75" customHeight="1">
      <c r="A68" s="7"/>
      <c r="B68" s="7"/>
      <c r="C68" s="7"/>
      <c r="D68" s="7"/>
      <c r="E68" s="7" t="s">
        <v>77</v>
      </c>
      <c r="F68" s="7"/>
      <c r="G68" s="7"/>
      <c r="H68" s="7"/>
      <c r="I68" s="7"/>
    </row>
    <row r="69" spans="1:16" ht="12.75" customHeight="1">
      <c r="A69" s="13"/>
      <c r="B69" s="13"/>
      <c r="C69" s="13"/>
      <c r="D69" s="13"/>
      <c r="E69" s="13" t="s">
        <v>78</v>
      </c>
      <c r="F69" s="13"/>
      <c r="G69" s="13"/>
      <c r="H69" s="13"/>
      <c r="I69" s="13">
        <v>0</v>
      </c>
      <c r="P69">
        <v>0</v>
      </c>
    </row>
    <row r="70" spans="1:9" ht="12.75" customHeight="1">
      <c r="A70" s="13"/>
      <c r="B70" s="13"/>
      <c r="C70" s="13"/>
      <c r="D70" s="13"/>
      <c r="E70" s="13" t="s">
        <v>79</v>
      </c>
      <c r="F70" s="13"/>
      <c r="G70" s="13"/>
      <c r="H70" s="13"/>
      <c r="I70" s="13"/>
    </row>
    <row r="71" spans="1:16" ht="12.75" customHeight="1">
      <c r="A71" s="13"/>
      <c r="B71" s="13"/>
      <c r="C71" s="13"/>
      <c r="D71" s="13"/>
      <c r="E71" s="13" t="s">
        <v>80</v>
      </c>
      <c r="F71" s="13"/>
      <c r="G71" s="13"/>
      <c r="H71" s="13"/>
      <c r="I71" s="13">
        <v>0</v>
      </c>
      <c r="P71">
        <v>0</v>
      </c>
    </row>
    <row r="72" spans="1:16" ht="12.75" customHeight="1">
      <c r="A72" s="13"/>
      <c r="B72" s="13"/>
      <c r="C72" s="13"/>
      <c r="D72" s="13"/>
      <c r="E72" s="13" t="s">
        <v>81</v>
      </c>
      <c r="F72" s="13"/>
      <c r="G72" s="13"/>
      <c r="H72" s="13"/>
      <c r="I72" s="13">
        <f>I69+I71</f>
        <v>0</v>
      </c>
      <c r="P72">
        <f>P69+P71</f>
        <v>0</v>
      </c>
    </row>
    <row r="74" spans="1:16" ht="12.75" customHeight="1">
      <c r="A74" s="13"/>
      <c r="B74" s="13"/>
      <c r="C74" s="13"/>
      <c r="D74" s="13"/>
      <c r="E74" s="13" t="s">
        <v>81</v>
      </c>
      <c r="F74" s="13"/>
      <c r="G74" s="13"/>
      <c r="H74" s="13"/>
      <c r="I74" s="13">
        <f>I65+I72</f>
        <v>0</v>
      </c>
      <c r="P74">
        <f>P65+P72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833</v>
      </c>
      <c r="D5" s="5"/>
      <c r="E5" s="5" t="s">
        <v>834</v>
      </c>
    </row>
    <row r="6" spans="1:5" ht="12.75" customHeight="1">
      <c r="A6" t="s">
        <v>18</v>
      </c>
      <c r="C6" s="5" t="s">
        <v>835</v>
      </c>
      <c r="D6" s="5"/>
      <c r="E6" s="5" t="s">
        <v>834</v>
      </c>
    </row>
    <row r="7" spans="3:5" ht="12.75" customHeight="1">
      <c r="C7" s="5"/>
      <c r="D7" s="5"/>
      <c r="E7" s="5"/>
    </row>
    <row r="8" spans="1:16" ht="12.75" customHeight="1">
      <c r="A8" s="14" t="s">
        <v>24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/>
      <c r="O8" t="s">
        <v>35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14"/>
      <c r="H9" s="4" t="s">
        <v>33</v>
      </c>
      <c r="I9" s="4" t="s">
        <v>34</v>
      </c>
      <c r="O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6" ht="12.75">
      <c r="A12" s="6">
        <v>1</v>
      </c>
      <c r="B12" s="6" t="s">
        <v>46</v>
      </c>
      <c r="C12" s="6" t="s">
        <v>84</v>
      </c>
      <c r="D12" s="6" t="s">
        <v>48</v>
      </c>
      <c r="E12" s="6" t="s">
        <v>836</v>
      </c>
      <c r="F12" s="6" t="s">
        <v>86</v>
      </c>
      <c r="G12" s="8">
        <v>112.013</v>
      </c>
      <c r="H12" s="11"/>
      <c r="I12" s="10">
        <f>ROUND((H12*G12),2)</f>
        <v>0</v>
      </c>
      <c r="O12">
        <f>rekapitulace!H8</f>
        <v>21</v>
      </c>
      <c r="P12">
        <f>ROUND(O12/100*I12,2)</f>
        <v>0</v>
      </c>
    </row>
    <row r="13" ht="63.75">
      <c r="E13" s="12" t="s">
        <v>837</v>
      </c>
    </row>
    <row r="14" ht="25.5">
      <c r="E14" s="12" t="s">
        <v>838</v>
      </c>
    </row>
    <row r="15" spans="1:16" ht="12.75">
      <c r="A15" s="6">
        <v>2</v>
      </c>
      <c r="B15" s="6" t="s">
        <v>46</v>
      </c>
      <c r="C15" s="6" t="s">
        <v>839</v>
      </c>
      <c r="D15" s="6" t="s">
        <v>48</v>
      </c>
      <c r="E15" s="6" t="s">
        <v>840</v>
      </c>
      <c r="F15" s="6" t="s">
        <v>86</v>
      </c>
      <c r="G15" s="8">
        <v>16.868</v>
      </c>
      <c r="H15" s="11"/>
      <c r="I15" s="10">
        <f>ROUND((H15*G15),2)</f>
        <v>0</v>
      </c>
      <c r="O15">
        <f>rekapitulace!H8</f>
        <v>21</v>
      </c>
      <c r="P15">
        <f>ROUND(O15/100*I15,2)</f>
        <v>0</v>
      </c>
    </row>
    <row r="16" ht="12.75">
      <c r="E16" s="12" t="s">
        <v>841</v>
      </c>
    </row>
    <row r="17" ht="25.5">
      <c r="E17" s="12" t="s">
        <v>88</v>
      </c>
    </row>
    <row r="18" spans="1:16" ht="25.5">
      <c r="A18" s="6">
        <v>3</v>
      </c>
      <c r="B18" s="6" t="s">
        <v>46</v>
      </c>
      <c r="C18" s="6" t="s">
        <v>52</v>
      </c>
      <c r="D18" s="6" t="s">
        <v>48</v>
      </c>
      <c r="E18" s="6" t="s">
        <v>842</v>
      </c>
      <c r="F18" s="6" t="s">
        <v>50</v>
      </c>
      <c r="G18" s="8">
        <v>1</v>
      </c>
      <c r="H18" s="11"/>
      <c r="I18" s="10">
        <f>ROUND((H18*G18),2)</f>
        <v>0</v>
      </c>
      <c r="O18">
        <f>rekapitulace!H8</f>
        <v>21</v>
      </c>
      <c r="P18">
        <f>ROUND(O18/100*I18,2)</f>
        <v>0</v>
      </c>
    </row>
    <row r="19" ht="12.75">
      <c r="E19" s="12" t="s">
        <v>54</v>
      </c>
    </row>
    <row r="20" spans="1:16" ht="12.75">
      <c r="A20" s="6">
        <v>4</v>
      </c>
      <c r="B20" s="6" t="s">
        <v>46</v>
      </c>
      <c r="C20" s="6" t="s">
        <v>843</v>
      </c>
      <c r="D20" s="6" t="s">
        <v>48</v>
      </c>
      <c r="E20" s="6" t="s">
        <v>844</v>
      </c>
      <c r="F20" s="6" t="s">
        <v>67</v>
      </c>
      <c r="G20" s="8">
        <v>1</v>
      </c>
      <c r="H20" s="11"/>
      <c r="I20" s="10">
        <f>ROUND((H20*G20),2)</f>
        <v>0</v>
      </c>
      <c r="O20">
        <f>rekapitulace!H8</f>
        <v>21</v>
      </c>
      <c r="P20">
        <f>ROUND(O20/100*I20,2)</f>
        <v>0</v>
      </c>
    </row>
    <row r="21" ht="12.75">
      <c r="E21" s="12" t="s">
        <v>54</v>
      </c>
    </row>
    <row r="22" spans="1:16" ht="25.5">
      <c r="A22" s="6">
        <v>5</v>
      </c>
      <c r="B22" s="6" t="s">
        <v>46</v>
      </c>
      <c r="C22" s="6" t="s">
        <v>845</v>
      </c>
      <c r="D22" s="6" t="s">
        <v>48</v>
      </c>
      <c r="E22" s="6" t="s">
        <v>846</v>
      </c>
      <c r="F22" s="6" t="s">
        <v>67</v>
      </c>
      <c r="G22" s="8">
        <v>1</v>
      </c>
      <c r="H22" s="11"/>
      <c r="I22" s="10">
        <f>ROUND((H22*G22),2)</f>
        <v>0</v>
      </c>
      <c r="O22">
        <f>rekapitulace!H8</f>
        <v>21</v>
      </c>
      <c r="P22">
        <f>ROUND(O22/100*I22,2)</f>
        <v>0</v>
      </c>
    </row>
    <row r="23" ht="51">
      <c r="E23" s="12" t="s">
        <v>847</v>
      </c>
    </row>
    <row r="24" spans="1:16" ht="12.75" customHeight="1">
      <c r="A24" s="13"/>
      <c r="B24" s="13"/>
      <c r="C24" s="13" t="s">
        <v>45</v>
      </c>
      <c r="D24" s="13"/>
      <c r="E24" s="13" t="s">
        <v>44</v>
      </c>
      <c r="F24" s="13"/>
      <c r="G24" s="13"/>
      <c r="H24" s="13"/>
      <c r="I24" s="13">
        <f>SUM(I12:I23)</f>
        <v>0</v>
      </c>
      <c r="P24">
        <f>SUM(P12:P23)</f>
        <v>0</v>
      </c>
    </row>
    <row r="26" spans="1:9" ht="12.75" customHeight="1">
      <c r="A26" s="7"/>
      <c r="B26" s="7"/>
      <c r="C26" s="7" t="s">
        <v>25</v>
      </c>
      <c r="D26" s="7"/>
      <c r="E26" s="7" t="s">
        <v>71</v>
      </c>
      <c r="F26" s="7"/>
      <c r="G26" s="9"/>
      <c r="H26" s="7"/>
      <c r="I26" s="9"/>
    </row>
    <row r="27" spans="1:16" ht="25.5">
      <c r="A27" s="6">
        <v>6</v>
      </c>
      <c r="B27" s="6" t="s">
        <v>46</v>
      </c>
      <c r="C27" s="6" t="s">
        <v>848</v>
      </c>
      <c r="D27" s="6" t="s">
        <v>48</v>
      </c>
      <c r="E27" s="6" t="s">
        <v>849</v>
      </c>
      <c r="F27" s="6" t="s">
        <v>94</v>
      </c>
      <c r="G27" s="8">
        <v>7.65</v>
      </c>
      <c r="H27" s="11"/>
      <c r="I27" s="10">
        <f>ROUND((H27*G27),2)</f>
        <v>0</v>
      </c>
      <c r="O27">
        <f>rekapitulace!H8</f>
        <v>21</v>
      </c>
      <c r="P27">
        <f>ROUND(O27/100*I27,2)</f>
        <v>0</v>
      </c>
    </row>
    <row r="28" ht="12.75">
      <c r="E28" s="12" t="s">
        <v>850</v>
      </c>
    </row>
    <row r="29" ht="63.75">
      <c r="E29" s="12" t="s">
        <v>120</v>
      </c>
    </row>
    <row r="30" spans="1:16" ht="38.25">
      <c r="A30" s="6">
        <v>7</v>
      </c>
      <c r="B30" s="6" t="s">
        <v>46</v>
      </c>
      <c r="C30" s="6" t="s">
        <v>851</v>
      </c>
      <c r="D30" s="6" t="s">
        <v>48</v>
      </c>
      <c r="E30" s="6" t="s">
        <v>852</v>
      </c>
      <c r="F30" s="6" t="s">
        <v>94</v>
      </c>
      <c r="G30" s="8">
        <v>28.56</v>
      </c>
      <c r="H30" s="11"/>
      <c r="I30" s="10">
        <f>ROUND((H30*G30),2)</f>
        <v>0</v>
      </c>
      <c r="O30">
        <f>rekapitulace!H8</f>
        <v>21</v>
      </c>
      <c r="P30">
        <f>ROUND(O30/100*I30,2)</f>
        <v>0</v>
      </c>
    </row>
    <row r="31" ht="12.75">
      <c r="E31" s="12" t="s">
        <v>853</v>
      </c>
    </row>
    <row r="32" ht="63.75">
      <c r="E32" s="12" t="s">
        <v>120</v>
      </c>
    </row>
    <row r="33" spans="1:16" ht="25.5">
      <c r="A33" s="6">
        <v>8</v>
      </c>
      <c r="B33" s="6" t="s">
        <v>46</v>
      </c>
      <c r="C33" s="6" t="s">
        <v>854</v>
      </c>
      <c r="D33" s="6" t="s">
        <v>48</v>
      </c>
      <c r="E33" s="6" t="s">
        <v>855</v>
      </c>
      <c r="F33" s="6" t="s">
        <v>123</v>
      </c>
      <c r="G33" s="8">
        <v>26</v>
      </c>
      <c r="H33" s="11"/>
      <c r="I33" s="10">
        <f>ROUND((H33*G33),2)</f>
        <v>0</v>
      </c>
      <c r="O33">
        <f>rekapitulace!H8</f>
        <v>21</v>
      </c>
      <c r="P33">
        <f>ROUND(O33/100*I33,2)</f>
        <v>0</v>
      </c>
    </row>
    <row r="34" ht="12.75">
      <c r="E34" s="12" t="s">
        <v>856</v>
      </c>
    </row>
    <row r="35" ht="63.75">
      <c r="E35" s="12" t="s">
        <v>120</v>
      </c>
    </row>
    <row r="36" spans="1:16" ht="38.25">
      <c r="A36" s="6">
        <v>9</v>
      </c>
      <c r="B36" s="6" t="s">
        <v>46</v>
      </c>
      <c r="C36" s="6" t="s">
        <v>125</v>
      </c>
      <c r="D36" s="6" t="s">
        <v>48</v>
      </c>
      <c r="E36" s="6" t="s">
        <v>126</v>
      </c>
      <c r="F36" s="6" t="s">
        <v>94</v>
      </c>
      <c r="G36" s="8">
        <v>15.81</v>
      </c>
      <c r="H36" s="11"/>
      <c r="I36" s="10">
        <f>ROUND((H36*G36),2)</f>
        <v>0</v>
      </c>
      <c r="O36">
        <f>rekapitulace!H8</f>
        <v>21</v>
      </c>
      <c r="P36">
        <f>ROUND(O36/100*I36,2)</f>
        <v>0</v>
      </c>
    </row>
    <row r="37" ht="51">
      <c r="E37" s="12" t="s">
        <v>857</v>
      </c>
    </row>
    <row r="38" ht="63.75">
      <c r="E38" s="12" t="s">
        <v>120</v>
      </c>
    </row>
    <row r="39" spans="1:16" ht="12.75">
      <c r="A39" s="6">
        <v>10</v>
      </c>
      <c r="B39" s="6" t="s">
        <v>46</v>
      </c>
      <c r="C39" s="6" t="s">
        <v>858</v>
      </c>
      <c r="D39" s="6" t="s">
        <v>48</v>
      </c>
      <c r="E39" s="6" t="s">
        <v>859</v>
      </c>
      <c r="F39" s="6" t="s">
        <v>123</v>
      </c>
      <c r="G39" s="8">
        <v>18.2</v>
      </c>
      <c r="H39" s="11"/>
      <c r="I39" s="10">
        <f>ROUND((H39*G39),2)</f>
        <v>0</v>
      </c>
      <c r="O39">
        <f>rekapitulace!H8</f>
        <v>21</v>
      </c>
      <c r="P39">
        <f>ROUND(O39/100*I39,2)</f>
        <v>0</v>
      </c>
    </row>
    <row r="40" ht="25.5">
      <c r="E40" s="12" t="s">
        <v>860</v>
      </c>
    </row>
    <row r="41" ht="63.75">
      <c r="E41" s="12" t="s">
        <v>120</v>
      </c>
    </row>
    <row r="42" spans="1:16" ht="25.5">
      <c r="A42" s="6">
        <v>11</v>
      </c>
      <c r="B42" s="6" t="s">
        <v>46</v>
      </c>
      <c r="C42" s="6" t="s">
        <v>861</v>
      </c>
      <c r="D42" s="6" t="s">
        <v>48</v>
      </c>
      <c r="E42" s="6" t="s">
        <v>862</v>
      </c>
      <c r="F42" s="6" t="s">
        <v>94</v>
      </c>
      <c r="G42" s="8">
        <v>2.4</v>
      </c>
      <c r="H42" s="11"/>
      <c r="I42" s="10">
        <f>ROUND((H42*G42),2)</f>
        <v>0</v>
      </c>
      <c r="O42">
        <f>rekapitulace!H8</f>
        <v>21</v>
      </c>
      <c r="P42">
        <f>ROUND(O42/100*I42,2)</f>
        <v>0</v>
      </c>
    </row>
    <row r="43" ht="25.5">
      <c r="E43" s="12" t="s">
        <v>863</v>
      </c>
    </row>
    <row r="44" ht="293.25">
      <c r="E44" s="12" t="s">
        <v>864</v>
      </c>
    </row>
    <row r="45" spans="1:16" ht="25.5">
      <c r="A45" s="6">
        <v>12</v>
      </c>
      <c r="B45" s="6" t="s">
        <v>46</v>
      </c>
      <c r="C45" s="6" t="s">
        <v>865</v>
      </c>
      <c r="D45" s="6" t="s">
        <v>48</v>
      </c>
      <c r="E45" s="6" t="s">
        <v>866</v>
      </c>
      <c r="F45" s="6" t="s">
        <v>94</v>
      </c>
      <c r="G45" s="8">
        <v>19.44</v>
      </c>
      <c r="H45" s="11"/>
      <c r="I45" s="10">
        <f>ROUND((H45*G45),2)</f>
        <v>0</v>
      </c>
      <c r="O45">
        <f>rekapitulace!H8</f>
        <v>21</v>
      </c>
      <c r="P45">
        <f>ROUND(O45/100*I45,2)</f>
        <v>0</v>
      </c>
    </row>
    <row r="46" ht="25.5">
      <c r="E46" s="12" t="s">
        <v>867</v>
      </c>
    </row>
    <row r="47" ht="293.25">
      <c r="E47" s="12" t="s">
        <v>864</v>
      </c>
    </row>
    <row r="48" spans="1:16" ht="12.75">
      <c r="A48" s="6">
        <v>13</v>
      </c>
      <c r="B48" s="6" t="s">
        <v>46</v>
      </c>
      <c r="C48" s="6" t="s">
        <v>183</v>
      </c>
      <c r="D48" s="6" t="s">
        <v>48</v>
      </c>
      <c r="E48" s="6" t="s">
        <v>467</v>
      </c>
      <c r="F48" s="6" t="s">
        <v>94</v>
      </c>
      <c r="G48" s="8">
        <v>19.44</v>
      </c>
      <c r="H48" s="11"/>
      <c r="I48" s="10">
        <f>ROUND((H48*G48),2)</f>
        <v>0</v>
      </c>
      <c r="O48">
        <f>rekapitulace!H8</f>
        <v>21</v>
      </c>
      <c r="P48">
        <f>ROUND(O48/100*I48,2)</f>
        <v>0</v>
      </c>
    </row>
    <row r="49" ht="12.75">
      <c r="E49" s="12" t="s">
        <v>868</v>
      </c>
    </row>
    <row r="50" ht="191.25">
      <c r="E50" s="12" t="s">
        <v>869</v>
      </c>
    </row>
    <row r="51" spans="1:16" ht="12.75">
      <c r="A51" s="6">
        <v>14</v>
      </c>
      <c r="B51" s="6" t="s">
        <v>46</v>
      </c>
      <c r="C51" s="6" t="s">
        <v>870</v>
      </c>
      <c r="D51" s="6" t="s">
        <v>48</v>
      </c>
      <c r="E51" s="6" t="s">
        <v>871</v>
      </c>
      <c r="F51" s="6" t="s">
        <v>94</v>
      </c>
      <c r="G51" s="8">
        <v>2.4</v>
      </c>
      <c r="H51" s="11"/>
      <c r="I51" s="10">
        <f>ROUND((H51*G51),2)</f>
        <v>0</v>
      </c>
      <c r="O51">
        <f>rekapitulace!H8</f>
        <v>21</v>
      </c>
      <c r="P51">
        <f>ROUND(O51/100*I51,2)</f>
        <v>0</v>
      </c>
    </row>
    <row r="52" ht="25.5">
      <c r="E52" s="12" t="s">
        <v>872</v>
      </c>
    </row>
    <row r="53" ht="229.5">
      <c r="E53" s="12" t="s">
        <v>873</v>
      </c>
    </row>
    <row r="54" spans="1:16" ht="25.5">
      <c r="A54" s="6">
        <v>15</v>
      </c>
      <c r="B54" s="6" t="s">
        <v>46</v>
      </c>
      <c r="C54" s="6" t="s">
        <v>874</v>
      </c>
      <c r="D54" s="6" t="s">
        <v>48</v>
      </c>
      <c r="E54" s="6" t="s">
        <v>875</v>
      </c>
      <c r="F54" s="6" t="s">
        <v>94</v>
      </c>
      <c r="G54" s="8">
        <v>15.84</v>
      </c>
      <c r="H54" s="11"/>
      <c r="I54" s="10">
        <f>ROUND((H54*G54),2)</f>
        <v>0</v>
      </c>
      <c r="O54">
        <f>rekapitulace!H8</f>
        <v>21</v>
      </c>
      <c r="P54">
        <f>ROUND(O54/100*I54,2)</f>
        <v>0</v>
      </c>
    </row>
    <row r="55" ht="25.5">
      <c r="E55" s="12" t="s">
        <v>876</v>
      </c>
    </row>
    <row r="56" ht="229.5">
      <c r="E56" s="12" t="s">
        <v>877</v>
      </c>
    </row>
    <row r="57" spans="1:16" ht="12.75" customHeight="1">
      <c r="A57" s="13"/>
      <c r="B57" s="13"/>
      <c r="C57" s="13" t="s">
        <v>25</v>
      </c>
      <c r="D57" s="13"/>
      <c r="E57" s="13" t="s">
        <v>71</v>
      </c>
      <c r="F57" s="13"/>
      <c r="G57" s="13"/>
      <c r="H57" s="13"/>
      <c r="I57" s="13">
        <f>SUM(I27:I56)</f>
        <v>0</v>
      </c>
      <c r="P57">
        <f>SUM(P27:P56)</f>
        <v>0</v>
      </c>
    </row>
    <row r="59" spans="1:9" ht="12.75" customHeight="1">
      <c r="A59" s="7"/>
      <c r="B59" s="7"/>
      <c r="C59" s="7" t="s">
        <v>36</v>
      </c>
      <c r="D59" s="7"/>
      <c r="E59" s="7" t="s">
        <v>219</v>
      </c>
      <c r="F59" s="7"/>
      <c r="G59" s="9"/>
      <c r="H59" s="7"/>
      <c r="I59" s="9"/>
    </row>
    <row r="60" spans="1:16" ht="25.5">
      <c r="A60" s="6">
        <v>16</v>
      </c>
      <c r="B60" s="6" t="s">
        <v>46</v>
      </c>
      <c r="C60" s="6" t="s">
        <v>878</v>
      </c>
      <c r="D60" s="6" t="s">
        <v>48</v>
      </c>
      <c r="E60" s="6" t="s">
        <v>879</v>
      </c>
      <c r="F60" s="6" t="s">
        <v>123</v>
      </c>
      <c r="G60" s="8">
        <v>28</v>
      </c>
      <c r="H60" s="11"/>
      <c r="I60" s="10">
        <f>ROUND((H60*G60),2)</f>
        <v>0</v>
      </c>
      <c r="O60">
        <f>rekapitulace!H8</f>
        <v>21</v>
      </c>
      <c r="P60">
        <f>ROUND(O60/100*I60,2)</f>
        <v>0</v>
      </c>
    </row>
    <row r="61" ht="12.75">
      <c r="E61" s="12" t="s">
        <v>880</v>
      </c>
    </row>
    <row r="62" ht="178.5">
      <c r="E62" s="12" t="s">
        <v>881</v>
      </c>
    </row>
    <row r="63" spans="1:16" ht="25.5">
      <c r="A63" s="6">
        <v>17</v>
      </c>
      <c r="B63" s="6" t="s">
        <v>46</v>
      </c>
      <c r="C63" s="6" t="s">
        <v>882</v>
      </c>
      <c r="D63" s="6" t="s">
        <v>48</v>
      </c>
      <c r="E63" s="6" t="s">
        <v>883</v>
      </c>
      <c r="F63" s="6" t="s">
        <v>123</v>
      </c>
      <c r="G63" s="8">
        <v>65</v>
      </c>
      <c r="H63" s="11"/>
      <c r="I63" s="10">
        <f>ROUND((H63*G63),2)</f>
        <v>0</v>
      </c>
      <c r="O63">
        <f>rekapitulace!H8</f>
        <v>21</v>
      </c>
      <c r="P63">
        <f>ROUND(O63/100*I63,2)</f>
        <v>0</v>
      </c>
    </row>
    <row r="64" ht="76.5">
      <c r="E64" s="12" t="s">
        <v>884</v>
      </c>
    </row>
    <row r="65" ht="63.75">
      <c r="E65" s="12" t="s">
        <v>885</v>
      </c>
    </row>
    <row r="66" spans="1:16" ht="25.5">
      <c r="A66" s="6">
        <v>18</v>
      </c>
      <c r="B66" s="6" t="s">
        <v>46</v>
      </c>
      <c r="C66" s="6" t="s">
        <v>886</v>
      </c>
      <c r="D66" s="6" t="s">
        <v>48</v>
      </c>
      <c r="E66" s="6" t="s">
        <v>887</v>
      </c>
      <c r="F66" s="6" t="s">
        <v>123</v>
      </c>
      <c r="G66" s="8">
        <v>101.06</v>
      </c>
      <c r="H66" s="11"/>
      <c r="I66" s="10">
        <f>ROUND((H66*G66),2)</f>
        <v>0</v>
      </c>
      <c r="O66">
        <f>rekapitulace!H8</f>
        <v>21</v>
      </c>
      <c r="P66">
        <f>ROUND(O66/100*I66,2)</f>
        <v>0</v>
      </c>
    </row>
    <row r="67" ht="76.5">
      <c r="E67" s="12" t="s">
        <v>888</v>
      </c>
    </row>
    <row r="68" ht="63.75">
      <c r="E68" s="12" t="s">
        <v>885</v>
      </c>
    </row>
    <row r="69" spans="1:16" ht="12.75">
      <c r="A69" s="6">
        <v>19</v>
      </c>
      <c r="B69" s="6" t="s">
        <v>46</v>
      </c>
      <c r="C69" s="6" t="s">
        <v>889</v>
      </c>
      <c r="D69" s="6" t="s">
        <v>48</v>
      </c>
      <c r="E69" s="6" t="s">
        <v>890</v>
      </c>
      <c r="F69" s="6" t="s">
        <v>123</v>
      </c>
      <c r="G69" s="8">
        <v>1.6</v>
      </c>
      <c r="H69" s="11"/>
      <c r="I69" s="10">
        <f>ROUND((H69*G69),2)</f>
        <v>0</v>
      </c>
      <c r="O69">
        <f>rekapitulace!H8</f>
        <v>21</v>
      </c>
      <c r="P69">
        <f>ROUND(O69/100*I69,2)</f>
        <v>0</v>
      </c>
    </row>
    <row r="70" ht="25.5">
      <c r="E70" s="12" t="s">
        <v>891</v>
      </c>
    </row>
    <row r="71" ht="63.75">
      <c r="E71" s="12" t="s">
        <v>885</v>
      </c>
    </row>
    <row r="72" spans="1:16" ht="12.75" customHeight="1">
      <c r="A72" s="13"/>
      <c r="B72" s="13"/>
      <c r="C72" s="13" t="s">
        <v>36</v>
      </c>
      <c r="D72" s="13"/>
      <c r="E72" s="13" t="s">
        <v>219</v>
      </c>
      <c r="F72" s="13"/>
      <c r="G72" s="13"/>
      <c r="H72" s="13"/>
      <c r="I72" s="13">
        <f>SUM(I60:I71)</f>
        <v>0</v>
      </c>
      <c r="P72">
        <f>SUM(P60:P71)</f>
        <v>0</v>
      </c>
    </row>
    <row r="74" spans="1:9" ht="12.75" customHeight="1">
      <c r="A74" s="7"/>
      <c r="B74" s="7"/>
      <c r="C74" s="7" t="s">
        <v>37</v>
      </c>
      <c r="D74" s="7"/>
      <c r="E74" s="7" t="s">
        <v>495</v>
      </c>
      <c r="F74" s="7"/>
      <c r="G74" s="9"/>
      <c r="H74" s="7"/>
      <c r="I74" s="9"/>
    </row>
    <row r="75" spans="1:16" ht="12.75">
      <c r="A75" s="6">
        <v>20</v>
      </c>
      <c r="B75" s="6" t="s">
        <v>46</v>
      </c>
      <c r="C75" s="6" t="s">
        <v>892</v>
      </c>
      <c r="D75" s="6" t="s">
        <v>48</v>
      </c>
      <c r="E75" s="6" t="s">
        <v>893</v>
      </c>
      <c r="F75" s="6" t="s">
        <v>894</v>
      </c>
      <c r="G75" s="8">
        <v>59.98</v>
      </c>
      <c r="H75" s="11"/>
      <c r="I75" s="10">
        <f>ROUND((H75*G75),2)</f>
        <v>0</v>
      </c>
      <c r="O75">
        <f>rekapitulace!H8</f>
        <v>21</v>
      </c>
      <c r="P75">
        <f>ROUND(O75/100*I75,2)</f>
        <v>0</v>
      </c>
    </row>
    <row r="76" ht="12.75">
      <c r="E76" s="12" t="s">
        <v>895</v>
      </c>
    </row>
    <row r="77" ht="25.5">
      <c r="E77" s="12" t="s">
        <v>896</v>
      </c>
    </row>
    <row r="78" spans="1:16" ht="38.25">
      <c r="A78" s="6">
        <v>21</v>
      </c>
      <c r="B78" s="6" t="s">
        <v>46</v>
      </c>
      <c r="C78" s="6" t="s">
        <v>496</v>
      </c>
      <c r="D78" s="6" t="s">
        <v>48</v>
      </c>
      <c r="E78" s="6" t="s">
        <v>897</v>
      </c>
      <c r="F78" s="6" t="s">
        <v>94</v>
      </c>
      <c r="G78" s="8">
        <v>8.485</v>
      </c>
      <c r="H78" s="11"/>
      <c r="I78" s="10">
        <f>ROUND((H78*G78),2)</f>
        <v>0</v>
      </c>
      <c r="O78">
        <f>rekapitulace!H8</f>
        <v>21</v>
      </c>
      <c r="P78">
        <f>ROUND(O78/100*I78,2)</f>
        <v>0</v>
      </c>
    </row>
    <row r="79" ht="38.25">
      <c r="E79" s="12" t="s">
        <v>898</v>
      </c>
    </row>
    <row r="80" ht="331.5">
      <c r="E80" s="12" t="s">
        <v>899</v>
      </c>
    </row>
    <row r="81" spans="1:16" ht="25.5">
      <c r="A81" s="6">
        <v>22</v>
      </c>
      <c r="B81" s="6" t="s">
        <v>46</v>
      </c>
      <c r="C81" s="6" t="s">
        <v>500</v>
      </c>
      <c r="D81" s="6" t="s">
        <v>48</v>
      </c>
      <c r="E81" s="6" t="s">
        <v>900</v>
      </c>
      <c r="F81" s="6" t="s">
        <v>86</v>
      </c>
      <c r="G81" s="8">
        <v>1.273</v>
      </c>
      <c r="H81" s="11"/>
      <c r="I81" s="10">
        <f>ROUND((H81*G81),2)</f>
        <v>0</v>
      </c>
      <c r="O81">
        <f>rekapitulace!H8</f>
        <v>21</v>
      </c>
      <c r="P81">
        <f>ROUND(O81/100*I81,2)</f>
        <v>0</v>
      </c>
    </row>
    <row r="82" ht="25.5">
      <c r="E82" s="12" t="s">
        <v>901</v>
      </c>
    </row>
    <row r="83" ht="242.25">
      <c r="E83" s="12" t="s">
        <v>902</v>
      </c>
    </row>
    <row r="84" spans="1:16" ht="25.5">
      <c r="A84" s="6">
        <v>23</v>
      </c>
      <c r="B84" s="6" t="s">
        <v>46</v>
      </c>
      <c r="C84" s="6" t="s">
        <v>903</v>
      </c>
      <c r="D84" s="6" t="s">
        <v>48</v>
      </c>
      <c r="E84" s="6" t="s">
        <v>904</v>
      </c>
      <c r="F84" s="6" t="s">
        <v>94</v>
      </c>
      <c r="G84" s="8">
        <v>2.212</v>
      </c>
      <c r="H84" s="11"/>
      <c r="I84" s="10">
        <f>ROUND((H84*G84),2)</f>
        <v>0</v>
      </c>
      <c r="O84">
        <f>rekapitulace!H8</f>
        <v>21</v>
      </c>
      <c r="P84">
        <f>ROUND(O84/100*I84,2)</f>
        <v>0</v>
      </c>
    </row>
    <row r="85" ht="25.5">
      <c r="E85" s="12" t="s">
        <v>905</v>
      </c>
    </row>
    <row r="86" ht="318.75">
      <c r="E86" s="12" t="s">
        <v>261</v>
      </c>
    </row>
    <row r="87" spans="1:16" ht="25.5">
      <c r="A87" s="6">
        <v>24</v>
      </c>
      <c r="B87" s="6" t="s">
        <v>46</v>
      </c>
      <c r="C87" s="6" t="s">
        <v>906</v>
      </c>
      <c r="D87" s="6" t="s">
        <v>48</v>
      </c>
      <c r="E87" s="6" t="s">
        <v>907</v>
      </c>
      <c r="F87" s="6" t="s">
        <v>86</v>
      </c>
      <c r="G87" s="8">
        <v>0.332</v>
      </c>
      <c r="H87" s="11"/>
      <c r="I87" s="10">
        <f>ROUND((H87*G87),2)</f>
        <v>0</v>
      </c>
      <c r="O87">
        <f>rekapitulace!H8</f>
        <v>21</v>
      </c>
      <c r="P87">
        <f>ROUND(O87/100*I87,2)</f>
        <v>0</v>
      </c>
    </row>
    <row r="88" ht="25.5">
      <c r="E88" s="12" t="s">
        <v>908</v>
      </c>
    </row>
    <row r="89" ht="267.75">
      <c r="E89" s="12" t="s">
        <v>252</v>
      </c>
    </row>
    <row r="90" spans="1:16" ht="12.75" customHeight="1">
      <c r="A90" s="13"/>
      <c r="B90" s="13"/>
      <c r="C90" s="13" t="s">
        <v>37</v>
      </c>
      <c r="D90" s="13"/>
      <c r="E90" s="13" t="s">
        <v>495</v>
      </c>
      <c r="F90" s="13"/>
      <c r="G90" s="13"/>
      <c r="H90" s="13"/>
      <c r="I90" s="13">
        <f>SUM(I75:I89)</f>
        <v>0</v>
      </c>
      <c r="P90">
        <f>SUM(P75:P89)</f>
        <v>0</v>
      </c>
    </row>
    <row r="92" spans="1:9" ht="12.75" customHeight="1">
      <c r="A92" s="7"/>
      <c r="B92" s="7"/>
      <c r="C92" s="7" t="s">
        <v>38</v>
      </c>
      <c r="D92" s="7"/>
      <c r="E92" s="7" t="s">
        <v>257</v>
      </c>
      <c r="F92" s="7"/>
      <c r="G92" s="9"/>
      <c r="H92" s="7"/>
      <c r="I92" s="9"/>
    </row>
    <row r="93" spans="1:16" ht="38.25">
      <c r="A93" s="6">
        <v>25</v>
      </c>
      <c r="B93" s="6" t="s">
        <v>46</v>
      </c>
      <c r="C93" s="6" t="s">
        <v>909</v>
      </c>
      <c r="D93" s="6" t="s">
        <v>48</v>
      </c>
      <c r="E93" s="6" t="s">
        <v>910</v>
      </c>
      <c r="F93" s="6" t="s">
        <v>94</v>
      </c>
      <c r="G93" s="8">
        <v>7.14</v>
      </c>
      <c r="H93" s="11"/>
      <c r="I93" s="10">
        <f>ROUND((H93*G93),2)</f>
        <v>0</v>
      </c>
      <c r="O93">
        <f>rekapitulace!H8</f>
        <v>21</v>
      </c>
      <c r="P93">
        <f>ROUND(O93/100*I93,2)</f>
        <v>0</v>
      </c>
    </row>
    <row r="94" ht="25.5">
      <c r="E94" s="12" t="s">
        <v>911</v>
      </c>
    </row>
    <row r="95" ht="318.75">
      <c r="E95" s="12" t="s">
        <v>261</v>
      </c>
    </row>
    <row r="96" spans="1:16" ht="12.75">
      <c r="A96" s="6">
        <v>26</v>
      </c>
      <c r="B96" s="6" t="s">
        <v>46</v>
      </c>
      <c r="C96" s="6" t="s">
        <v>912</v>
      </c>
      <c r="D96" s="6" t="s">
        <v>48</v>
      </c>
      <c r="E96" s="6" t="s">
        <v>913</v>
      </c>
      <c r="F96" s="6" t="s">
        <v>86</v>
      </c>
      <c r="G96" s="8">
        <v>0.357</v>
      </c>
      <c r="H96" s="11"/>
      <c r="I96" s="10">
        <f>ROUND((H96*G96),2)</f>
        <v>0</v>
      </c>
      <c r="O96">
        <f>rekapitulace!H8</f>
        <v>21</v>
      </c>
      <c r="P96">
        <f>ROUND(O96/100*I96,2)</f>
        <v>0</v>
      </c>
    </row>
    <row r="97" ht="12.75">
      <c r="E97" s="12" t="s">
        <v>914</v>
      </c>
    </row>
    <row r="98" ht="267.75">
      <c r="E98" s="12" t="s">
        <v>252</v>
      </c>
    </row>
    <row r="99" spans="1:16" ht="25.5">
      <c r="A99" s="6">
        <v>27</v>
      </c>
      <c r="B99" s="6" t="s">
        <v>46</v>
      </c>
      <c r="C99" s="6" t="s">
        <v>915</v>
      </c>
      <c r="D99" s="6" t="s">
        <v>48</v>
      </c>
      <c r="E99" s="6" t="s">
        <v>916</v>
      </c>
      <c r="F99" s="6" t="s">
        <v>86</v>
      </c>
      <c r="G99" s="8">
        <v>1.246</v>
      </c>
      <c r="H99" s="11"/>
      <c r="I99" s="10">
        <f>ROUND((H99*G99),2)</f>
        <v>0</v>
      </c>
      <c r="O99">
        <f>rekapitulace!H8</f>
        <v>21</v>
      </c>
      <c r="P99">
        <f>ROUND(O99/100*I99,2)</f>
        <v>0</v>
      </c>
    </row>
    <row r="100" ht="12.75">
      <c r="E100" s="12" t="s">
        <v>917</v>
      </c>
    </row>
    <row r="101" ht="267.75">
      <c r="E101" s="12" t="s">
        <v>252</v>
      </c>
    </row>
    <row r="102" spans="1:16" ht="25.5">
      <c r="A102" s="6">
        <v>28</v>
      </c>
      <c r="B102" s="6" t="s">
        <v>46</v>
      </c>
      <c r="C102" s="6" t="s">
        <v>918</v>
      </c>
      <c r="D102" s="6" t="s">
        <v>48</v>
      </c>
      <c r="E102" s="6" t="s">
        <v>919</v>
      </c>
      <c r="F102" s="6" t="s">
        <v>94</v>
      </c>
      <c r="G102" s="8">
        <v>3.78</v>
      </c>
      <c r="H102" s="11"/>
      <c r="I102" s="10">
        <f>ROUND((H102*G102),2)</f>
        <v>0</v>
      </c>
      <c r="O102">
        <f>rekapitulace!H8</f>
        <v>21</v>
      </c>
      <c r="P102">
        <f>ROUND(O102/100*I102,2)</f>
        <v>0</v>
      </c>
    </row>
    <row r="103" ht="63.75">
      <c r="E103" s="12" t="s">
        <v>920</v>
      </c>
    </row>
    <row r="104" ht="318.75">
      <c r="E104" s="12" t="s">
        <v>261</v>
      </c>
    </row>
    <row r="105" spans="1:16" ht="12.75">
      <c r="A105" s="6">
        <v>29</v>
      </c>
      <c r="B105" s="6" t="s">
        <v>46</v>
      </c>
      <c r="C105" s="6" t="s">
        <v>269</v>
      </c>
      <c r="D105" s="6" t="s">
        <v>48</v>
      </c>
      <c r="E105" s="6" t="s">
        <v>270</v>
      </c>
      <c r="F105" s="6" t="s">
        <v>94</v>
      </c>
      <c r="G105" s="8">
        <v>1</v>
      </c>
      <c r="H105" s="11"/>
      <c r="I105" s="10">
        <f>ROUND((H105*G105),2)</f>
        <v>0</v>
      </c>
      <c r="O105">
        <f>rekapitulace!H8</f>
        <v>21</v>
      </c>
      <c r="P105">
        <f>ROUND(O105/100*I105,2)</f>
        <v>0</v>
      </c>
    </row>
    <row r="106" ht="25.5">
      <c r="E106" s="12" t="s">
        <v>921</v>
      </c>
    </row>
    <row r="107" ht="38.25">
      <c r="E107" s="12" t="s">
        <v>272</v>
      </c>
    </row>
    <row r="108" spans="1:16" ht="25.5">
      <c r="A108" s="6">
        <v>30</v>
      </c>
      <c r="B108" s="6" t="s">
        <v>46</v>
      </c>
      <c r="C108" s="6" t="s">
        <v>273</v>
      </c>
      <c r="D108" s="6" t="s">
        <v>48</v>
      </c>
      <c r="E108" s="6" t="s">
        <v>922</v>
      </c>
      <c r="F108" s="6" t="s">
        <v>94</v>
      </c>
      <c r="G108" s="8">
        <v>6.3</v>
      </c>
      <c r="H108" s="11"/>
      <c r="I108" s="10">
        <f>ROUND((H108*G108),2)</f>
        <v>0</v>
      </c>
      <c r="O108">
        <f>rekapitulace!H8</f>
        <v>21</v>
      </c>
      <c r="P108">
        <f>ROUND(O108/100*I108,2)</f>
        <v>0</v>
      </c>
    </row>
    <row r="109" ht="63.75">
      <c r="E109" s="12" t="s">
        <v>923</v>
      </c>
    </row>
    <row r="110" ht="102">
      <c r="E110" s="12" t="s">
        <v>276</v>
      </c>
    </row>
    <row r="111" spans="1:16" ht="25.5">
      <c r="A111" s="6">
        <v>31</v>
      </c>
      <c r="B111" s="6" t="s">
        <v>46</v>
      </c>
      <c r="C111" s="6" t="s">
        <v>924</v>
      </c>
      <c r="D111" s="6" t="s">
        <v>48</v>
      </c>
      <c r="E111" s="6" t="s">
        <v>925</v>
      </c>
      <c r="F111" s="6" t="s">
        <v>94</v>
      </c>
      <c r="G111" s="8">
        <v>1.2</v>
      </c>
      <c r="H111" s="11"/>
      <c r="I111" s="10">
        <f>ROUND((H111*G111),2)</f>
        <v>0</v>
      </c>
      <c r="O111">
        <f>rekapitulace!H8</f>
        <v>21</v>
      </c>
      <c r="P111">
        <f>ROUND(O111/100*I111,2)</f>
        <v>0</v>
      </c>
    </row>
    <row r="112" ht="25.5">
      <c r="E112" s="12" t="s">
        <v>926</v>
      </c>
    </row>
    <row r="113" ht="102">
      <c r="E113" s="12" t="s">
        <v>927</v>
      </c>
    </row>
    <row r="114" spans="1:16" ht="12.75" customHeight="1">
      <c r="A114" s="13"/>
      <c r="B114" s="13"/>
      <c r="C114" s="13" t="s">
        <v>38</v>
      </c>
      <c r="D114" s="13"/>
      <c r="E114" s="13" t="s">
        <v>257</v>
      </c>
      <c r="F114" s="13"/>
      <c r="G114" s="13"/>
      <c r="H114" s="13"/>
      <c r="I114" s="13">
        <f>SUM(I93:I113)</f>
        <v>0</v>
      </c>
      <c r="P114">
        <f>SUM(P93:P113)</f>
        <v>0</v>
      </c>
    </row>
    <row r="116" spans="1:9" ht="12.75" customHeight="1">
      <c r="A116" s="7"/>
      <c r="B116" s="7"/>
      <c r="C116" s="7" t="s">
        <v>39</v>
      </c>
      <c r="D116" s="7"/>
      <c r="E116" s="7" t="s">
        <v>281</v>
      </c>
      <c r="F116" s="7"/>
      <c r="G116" s="9"/>
      <c r="H116" s="7"/>
      <c r="I116" s="9"/>
    </row>
    <row r="117" spans="1:16" ht="12.75">
      <c r="A117" s="6">
        <v>32</v>
      </c>
      <c r="B117" s="6" t="s">
        <v>46</v>
      </c>
      <c r="C117" s="6" t="s">
        <v>928</v>
      </c>
      <c r="D117" s="6" t="s">
        <v>48</v>
      </c>
      <c r="E117" s="6" t="s">
        <v>929</v>
      </c>
      <c r="F117" s="6" t="s">
        <v>94</v>
      </c>
      <c r="G117" s="8">
        <v>30.048</v>
      </c>
      <c r="H117" s="11"/>
      <c r="I117" s="10">
        <f>ROUND((H117*G117),2)</f>
        <v>0</v>
      </c>
      <c r="O117">
        <f>rekapitulace!H8</f>
        <v>21</v>
      </c>
      <c r="P117">
        <f>ROUND(O117/100*I117,2)</f>
        <v>0</v>
      </c>
    </row>
    <row r="118" ht="12.75">
      <c r="E118" s="12" t="s">
        <v>930</v>
      </c>
    </row>
    <row r="119" ht="127.5">
      <c r="E119" s="12" t="s">
        <v>517</v>
      </c>
    </row>
    <row r="120" spans="1:16" ht="25.5">
      <c r="A120" s="6">
        <v>33</v>
      </c>
      <c r="B120" s="6" t="s">
        <v>46</v>
      </c>
      <c r="C120" s="6" t="s">
        <v>931</v>
      </c>
      <c r="D120" s="6" t="s">
        <v>48</v>
      </c>
      <c r="E120" s="6" t="s">
        <v>932</v>
      </c>
      <c r="F120" s="6" t="s">
        <v>99</v>
      </c>
      <c r="G120" s="8">
        <v>109.209</v>
      </c>
      <c r="H120" s="11"/>
      <c r="I120" s="10">
        <f>ROUND((H120*G120),2)</f>
        <v>0</v>
      </c>
      <c r="O120">
        <f>rekapitulace!H8</f>
        <v>21</v>
      </c>
      <c r="P120">
        <f>ROUND(O120/100*I120,2)</f>
        <v>0</v>
      </c>
    </row>
    <row r="121" ht="25.5">
      <c r="E121" s="12" t="s">
        <v>933</v>
      </c>
    </row>
    <row r="122" ht="51">
      <c r="E122" s="12" t="s">
        <v>934</v>
      </c>
    </row>
    <row r="123" spans="1:16" ht="25.5">
      <c r="A123" s="6">
        <v>34</v>
      </c>
      <c r="B123" s="6" t="s">
        <v>46</v>
      </c>
      <c r="C123" s="6" t="s">
        <v>935</v>
      </c>
      <c r="D123" s="6" t="s">
        <v>48</v>
      </c>
      <c r="E123" s="6" t="s">
        <v>936</v>
      </c>
      <c r="F123" s="6" t="s">
        <v>99</v>
      </c>
      <c r="G123" s="8">
        <v>109.2</v>
      </c>
      <c r="H123" s="11"/>
      <c r="I123" s="10">
        <f>ROUND((H123*G123),2)</f>
        <v>0</v>
      </c>
      <c r="O123">
        <f>rekapitulace!H8</f>
        <v>21</v>
      </c>
      <c r="P123">
        <f>ROUND(O123/100*I123,2)</f>
        <v>0</v>
      </c>
    </row>
    <row r="124" ht="12.75">
      <c r="E124" s="12" t="s">
        <v>937</v>
      </c>
    </row>
    <row r="125" ht="140.25">
      <c r="E125" s="12" t="s">
        <v>303</v>
      </c>
    </row>
    <row r="126" spans="1:16" ht="12.75">
      <c r="A126" s="6">
        <v>35</v>
      </c>
      <c r="B126" s="6" t="s">
        <v>46</v>
      </c>
      <c r="C126" s="6" t="s">
        <v>938</v>
      </c>
      <c r="D126" s="6" t="s">
        <v>48</v>
      </c>
      <c r="E126" s="6" t="s">
        <v>939</v>
      </c>
      <c r="F126" s="6" t="s">
        <v>99</v>
      </c>
      <c r="G126" s="8">
        <v>109.2</v>
      </c>
      <c r="H126" s="11"/>
      <c r="I126" s="10">
        <f>ROUND((H126*G126),2)</f>
        <v>0</v>
      </c>
      <c r="O126">
        <f>rekapitulace!H8</f>
        <v>21</v>
      </c>
      <c r="P126">
        <f>ROUND(O126/100*I126,2)</f>
        <v>0</v>
      </c>
    </row>
    <row r="127" ht="12.75">
      <c r="E127" s="12" t="s">
        <v>937</v>
      </c>
    </row>
    <row r="128" ht="140.25">
      <c r="E128" s="12" t="s">
        <v>303</v>
      </c>
    </row>
    <row r="129" spans="1:16" ht="12.75" customHeight="1">
      <c r="A129" s="13"/>
      <c r="B129" s="13"/>
      <c r="C129" s="13" t="s">
        <v>39</v>
      </c>
      <c r="D129" s="13"/>
      <c r="E129" s="13" t="s">
        <v>281</v>
      </c>
      <c r="F129" s="13"/>
      <c r="G129" s="13"/>
      <c r="H129" s="13"/>
      <c r="I129" s="13">
        <f>SUM(I117:I128)</f>
        <v>0</v>
      </c>
      <c r="P129">
        <f>SUM(P117:P128)</f>
        <v>0</v>
      </c>
    </row>
    <row r="131" spans="1:9" ht="12.75" customHeight="1">
      <c r="A131" s="7"/>
      <c r="B131" s="7"/>
      <c r="C131" s="7" t="s">
        <v>40</v>
      </c>
      <c r="D131" s="7"/>
      <c r="E131" s="7" t="s">
        <v>327</v>
      </c>
      <c r="F131" s="7"/>
      <c r="G131" s="9"/>
      <c r="H131" s="7"/>
      <c r="I131" s="9"/>
    </row>
    <row r="132" spans="1:16" ht="51">
      <c r="A132" s="6">
        <v>36</v>
      </c>
      <c r="B132" s="6" t="s">
        <v>46</v>
      </c>
      <c r="C132" s="6" t="s">
        <v>940</v>
      </c>
      <c r="D132" s="6" t="s">
        <v>48</v>
      </c>
      <c r="E132" s="6" t="s">
        <v>941</v>
      </c>
      <c r="F132" s="6" t="s">
        <v>99</v>
      </c>
      <c r="G132" s="8">
        <v>36.792</v>
      </c>
      <c r="H132" s="11"/>
      <c r="I132" s="10">
        <f>ROUND((H132*G132),2)</f>
        <v>0</v>
      </c>
      <c r="O132">
        <f>rekapitulace!H8</f>
        <v>21</v>
      </c>
      <c r="P132">
        <f>ROUND(O132/100*I132,2)</f>
        <v>0</v>
      </c>
    </row>
    <row r="133" ht="76.5">
      <c r="E133" s="12" t="s">
        <v>942</v>
      </c>
    </row>
    <row r="134" ht="63.75">
      <c r="E134" s="12" t="s">
        <v>331</v>
      </c>
    </row>
    <row r="135" spans="1:16" ht="51">
      <c r="A135" s="6">
        <v>37</v>
      </c>
      <c r="B135" s="6" t="s">
        <v>46</v>
      </c>
      <c r="C135" s="6" t="s">
        <v>943</v>
      </c>
      <c r="D135" s="6" t="s">
        <v>48</v>
      </c>
      <c r="E135" s="6" t="s">
        <v>944</v>
      </c>
      <c r="F135" s="6" t="s">
        <v>99</v>
      </c>
      <c r="G135" s="8">
        <v>62.884</v>
      </c>
      <c r="H135" s="11"/>
      <c r="I135" s="10">
        <f>ROUND((H135*G135),2)</f>
        <v>0</v>
      </c>
      <c r="O135">
        <f>rekapitulace!H8</f>
        <v>21</v>
      </c>
      <c r="P135">
        <f>ROUND(O135/100*I135,2)</f>
        <v>0</v>
      </c>
    </row>
    <row r="136" ht="76.5">
      <c r="E136" s="12" t="s">
        <v>945</v>
      </c>
    </row>
    <row r="137" ht="63.75">
      <c r="E137" s="12" t="s">
        <v>331</v>
      </c>
    </row>
    <row r="138" spans="1:16" ht="38.25">
      <c r="A138" s="6">
        <v>38</v>
      </c>
      <c r="B138" s="6" t="s">
        <v>46</v>
      </c>
      <c r="C138" s="6" t="s">
        <v>946</v>
      </c>
      <c r="D138" s="6" t="s">
        <v>48</v>
      </c>
      <c r="E138" s="6" t="s">
        <v>947</v>
      </c>
      <c r="F138" s="6" t="s">
        <v>99</v>
      </c>
      <c r="G138" s="8">
        <v>62.884</v>
      </c>
      <c r="H138" s="11"/>
      <c r="I138" s="10">
        <f>ROUND((H138*G138),2)</f>
        <v>0</v>
      </c>
      <c r="O138">
        <f>rekapitulace!H8</f>
        <v>21</v>
      </c>
      <c r="P138">
        <f>ROUND(O138/100*I138,2)</f>
        <v>0</v>
      </c>
    </row>
    <row r="139" ht="76.5">
      <c r="E139" s="12" t="s">
        <v>945</v>
      </c>
    </row>
    <row r="140" ht="63.75">
      <c r="E140" s="12" t="s">
        <v>948</v>
      </c>
    </row>
    <row r="141" spans="1:16" ht="12.75">
      <c r="A141" s="6">
        <v>39</v>
      </c>
      <c r="B141" s="6" t="s">
        <v>46</v>
      </c>
      <c r="C141" s="6" t="s">
        <v>949</v>
      </c>
      <c r="D141" s="6" t="s">
        <v>48</v>
      </c>
      <c r="E141" s="6" t="s">
        <v>950</v>
      </c>
      <c r="F141" s="6" t="s">
        <v>123</v>
      </c>
      <c r="G141" s="8">
        <v>65.439</v>
      </c>
      <c r="H141" s="11"/>
      <c r="I141" s="10">
        <f>ROUND((H141*G141),2)</f>
        <v>0</v>
      </c>
      <c r="O141">
        <f>rekapitulace!H8</f>
        <v>21</v>
      </c>
      <c r="P141">
        <f>ROUND(O141/100*I141,2)</f>
        <v>0</v>
      </c>
    </row>
    <row r="142" ht="51">
      <c r="E142" s="12" t="s">
        <v>951</v>
      </c>
    </row>
    <row r="143" ht="63.75">
      <c r="E143" s="12" t="s">
        <v>952</v>
      </c>
    </row>
    <row r="144" spans="1:16" ht="12.75">
      <c r="A144" s="6">
        <v>40</v>
      </c>
      <c r="B144" s="6" t="s">
        <v>46</v>
      </c>
      <c r="C144" s="6" t="s">
        <v>953</v>
      </c>
      <c r="D144" s="6" t="s">
        <v>48</v>
      </c>
      <c r="E144" s="6" t="s">
        <v>954</v>
      </c>
      <c r="F144" s="6" t="s">
        <v>99</v>
      </c>
      <c r="G144" s="8">
        <v>24</v>
      </c>
      <c r="H144" s="11"/>
      <c r="I144" s="10">
        <f>ROUND((H144*G144),2)</f>
        <v>0</v>
      </c>
      <c r="O144">
        <f>rekapitulace!H8</f>
        <v>21</v>
      </c>
      <c r="P144">
        <f>ROUND(O144/100*I144,2)</f>
        <v>0</v>
      </c>
    </row>
    <row r="145" ht="25.5">
      <c r="E145" s="12" t="s">
        <v>955</v>
      </c>
    </row>
    <row r="146" ht="76.5">
      <c r="E146" s="12" t="s">
        <v>956</v>
      </c>
    </row>
    <row r="147" spans="1:16" ht="12.75" customHeight="1">
      <c r="A147" s="13"/>
      <c r="B147" s="13"/>
      <c r="C147" s="13" t="s">
        <v>40</v>
      </c>
      <c r="D147" s="13"/>
      <c r="E147" s="13" t="s">
        <v>327</v>
      </c>
      <c r="F147" s="13"/>
      <c r="G147" s="13"/>
      <c r="H147" s="13"/>
      <c r="I147" s="13">
        <f>SUM(I132:I146)</f>
        <v>0</v>
      </c>
      <c r="P147">
        <f>SUM(P132:P146)</f>
        <v>0</v>
      </c>
    </row>
    <row r="149" spans="1:9" ht="12.75" customHeight="1">
      <c r="A149" s="7"/>
      <c r="B149" s="7"/>
      <c r="C149" s="7" t="s">
        <v>41</v>
      </c>
      <c r="D149" s="7"/>
      <c r="E149" s="7" t="s">
        <v>957</v>
      </c>
      <c r="F149" s="7"/>
      <c r="G149" s="9"/>
      <c r="H149" s="7"/>
      <c r="I149" s="9"/>
    </row>
    <row r="150" spans="1:16" ht="25.5">
      <c r="A150" s="6">
        <v>41</v>
      </c>
      <c r="B150" s="6" t="s">
        <v>46</v>
      </c>
      <c r="C150" s="6" t="s">
        <v>958</v>
      </c>
      <c r="D150" s="6" t="s">
        <v>48</v>
      </c>
      <c r="E150" s="6" t="s">
        <v>959</v>
      </c>
      <c r="F150" s="6" t="s">
        <v>99</v>
      </c>
      <c r="G150" s="8">
        <v>18.2</v>
      </c>
      <c r="H150" s="11"/>
      <c r="I150" s="10">
        <f>ROUND((H150*G150),2)</f>
        <v>0</v>
      </c>
      <c r="O150">
        <f>rekapitulace!H8</f>
        <v>21</v>
      </c>
      <c r="P150">
        <f>ROUND(O150/100*I150,2)</f>
        <v>0</v>
      </c>
    </row>
    <row r="151" ht="76.5">
      <c r="E151" s="12" t="s">
        <v>960</v>
      </c>
    </row>
    <row r="152" ht="191.25">
      <c r="E152" s="12" t="s">
        <v>961</v>
      </c>
    </row>
    <row r="153" spans="1:16" ht="25.5">
      <c r="A153" s="6">
        <v>42</v>
      </c>
      <c r="B153" s="6" t="s">
        <v>46</v>
      </c>
      <c r="C153" s="6" t="s">
        <v>962</v>
      </c>
      <c r="D153" s="6" t="s">
        <v>48</v>
      </c>
      <c r="E153" s="6" t="s">
        <v>963</v>
      </c>
      <c r="F153" s="6" t="s">
        <v>99</v>
      </c>
      <c r="G153" s="8">
        <v>8.4</v>
      </c>
      <c r="H153" s="11"/>
      <c r="I153" s="10">
        <f>ROUND((H153*G153),2)</f>
        <v>0</v>
      </c>
      <c r="O153">
        <f>rekapitulace!H8</f>
        <v>21</v>
      </c>
      <c r="P153">
        <f>ROUND(O153/100*I153,2)</f>
        <v>0</v>
      </c>
    </row>
    <row r="154" ht="25.5">
      <c r="E154" s="12" t="s">
        <v>964</v>
      </c>
    </row>
    <row r="155" ht="204">
      <c r="E155" s="12" t="s">
        <v>965</v>
      </c>
    </row>
    <row r="156" spans="1:16" ht="38.25">
      <c r="A156" s="6">
        <v>43</v>
      </c>
      <c r="B156" s="6" t="s">
        <v>46</v>
      </c>
      <c r="C156" s="6" t="s">
        <v>966</v>
      </c>
      <c r="D156" s="6" t="s">
        <v>48</v>
      </c>
      <c r="E156" s="6" t="s">
        <v>967</v>
      </c>
      <c r="F156" s="6" t="s">
        <v>99</v>
      </c>
      <c r="G156" s="8">
        <v>93.6</v>
      </c>
      <c r="H156" s="11"/>
      <c r="I156" s="10">
        <f>ROUND((H156*G156),2)</f>
        <v>0</v>
      </c>
      <c r="O156">
        <f>rekapitulace!H8</f>
        <v>21</v>
      </c>
      <c r="P156">
        <f>ROUND(O156/100*I156,2)</f>
        <v>0</v>
      </c>
    </row>
    <row r="157" ht="25.5">
      <c r="E157" s="12" t="s">
        <v>968</v>
      </c>
    </row>
    <row r="158" ht="191.25">
      <c r="E158" s="12" t="s">
        <v>969</v>
      </c>
    </row>
    <row r="159" spans="1:16" ht="25.5">
      <c r="A159" s="6">
        <v>44</v>
      </c>
      <c r="B159" s="6" t="s">
        <v>46</v>
      </c>
      <c r="C159" s="6" t="s">
        <v>970</v>
      </c>
      <c r="D159" s="6" t="s">
        <v>48</v>
      </c>
      <c r="E159" s="6" t="s">
        <v>971</v>
      </c>
      <c r="F159" s="6" t="s">
        <v>99</v>
      </c>
      <c r="G159" s="8">
        <v>10.2</v>
      </c>
      <c r="H159" s="11"/>
      <c r="I159" s="10">
        <f>ROUND((H159*G159),2)</f>
        <v>0</v>
      </c>
      <c r="O159">
        <f>rekapitulace!H8</f>
        <v>21</v>
      </c>
      <c r="P159">
        <f>ROUND(O159/100*I159,2)</f>
        <v>0</v>
      </c>
    </row>
    <row r="160" ht="25.5">
      <c r="E160" s="12" t="s">
        <v>972</v>
      </c>
    </row>
    <row r="161" ht="38.25">
      <c r="E161" s="12" t="s">
        <v>973</v>
      </c>
    </row>
    <row r="162" spans="1:16" ht="25.5">
      <c r="A162" s="6">
        <v>45</v>
      </c>
      <c r="B162" s="6" t="s">
        <v>46</v>
      </c>
      <c r="C162" s="6" t="s">
        <v>974</v>
      </c>
      <c r="D162" s="6" t="s">
        <v>48</v>
      </c>
      <c r="E162" s="6" t="s">
        <v>975</v>
      </c>
      <c r="F162" s="6" t="s">
        <v>99</v>
      </c>
      <c r="G162" s="8">
        <v>37.73</v>
      </c>
      <c r="H162" s="11"/>
      <c r="I162" s="10">
        <f>ROUND((H162*G162),2)</f>
        <v>0</v>
      </c>
      <c r="O162">
        <f>rekapitulace!H8</f>
        <v>21</v>
      </c>
      <c r="P162">
        <f>ROUND(O162/100*I162,2)</f>
        <v>0</v>
      </c>
    </row>
    <row r="163" ht="25.5">
      <c r="E163" s="12" t="s">
        <v>976</v>
      </c>
    </row>
    <row r="164" ht="51">
      <c r="E164" s="12" t="s">
        <v>977</v>
      </c>
    </row>
    <row r="165" spans="1:16" ht="25.5">
      <c r="A165" s="6">
        <v>46</v>
      </c>
      <c r="B165" s="6" t="s">
        <v>46</v>
      </c>
      <c r="C165" s="6" t="s">
        <v>978</v>
      </c>
      <c r="D165" s="6" t="s">
        <v>48</v>
      </c>
      <c r="E165" s="6" t="s">
        <v>979</v>
      </c>
      <c r="F165" s="6" t="s">
        <v>99</v>
      </c>
      <c r="G165" s="8">
        <v>121.42</v>
      </c>
      <c r="H165" s="11"/>
      <c r="I165" s="10">
        <f>ROUND((H165*G165),2)</f>
        <v>0</v>
      </c>
      <c r="O165">
        <f>rekapitulace!H8</f>
        <v>21</v>
      </c>
      <c r="P165">
        <f>ROUND(O165/100*I165,2)</f>
        <v>0</v>
      </c>
    </row>
    <row r="166" ht="12.75">
      <c r="E166" s="12" t="s">
        <v>980</v>
      </c>
    </row>
    <row r="167" ht="51">
      <c r="E167" s="12" t="s">
        <v>977</v>
      </c>
    </row>
    <row r="168" spans="1:16" ht="25.5">
      <c r="A168" s="6">
        <v>47</v>
      </c>
      <c r="B168" s="6" t="s">
        <v>46</v>
      </c>
      <c r="C168" s="6" t="s">
        <v>981</v>
      </c>
      <c r="D168" s="6" t="s">
        <v>48</v>
      </c>
      <c r="E168" s="6" t="s">
        <v>982</v>
      </c>
      <c r="F168" s="6" t="s">
        <v>99</v>
      </c>
      <c r="G168" s="8">
        <v>28.854</v>
      </c>
      <c r="H168" s="11"/>
      <c r="I168" s="10">
        <f>ROUND((H168*G168),2)</f>
        <v>0</v>
      </c>
      <c r="O168">
        <f>rekapitulace!H8</f>
        <v>21</v>
      </c>
      <c r="P168">
        <f>ROUND(O168/100*I168,2)</f>
        <v>0</v>
      </c>
    </row>
    <row r="169" ht="12.75">
      <c r="E169" s="12" t="s">
        <v>983</v>
      </c>
    </row>
    <row r="170" ht="38.25">
      <c r="E170" s="12" t="s">
        <v>984</v>
      </c>
    </row>
    <row r="171" spans="1:16" ht="12.75" customHeight="1">
      <c r="A171" s="13"/>
      <c r="B171" s="13"/>
      <c r="C171" s="13" t="s">
        <v>41</v>
      </c>
      <c r="D171" s="13"/>
      <c r="E171" s="13" t="s">
        <v>957</v>
      </c>
      <c r="F171" s="13"/>
      <c r="G171" s="13"/>
      <c r="H171" s="13"/>
      <c r="I171" s="13">
        <f>SUM(I150:I170)</f>
        <v>0</v>
      </c>
      <c r="P171">
        <f>SUM(P150:P170)</f>
        <v>0</v>
      </c>
    </row>
    <row r="173" spans="1:9" ht="12.75" customHeight="1">
      <c r="A173" s="7"/>
      <c r="B173" s="7"/>
      <c r="C173" s="7" t="s">
        <v>43</v>
      </c>
      <c r="D173" s="7"/>
      <c r="E173" s="7" t="s">
        <v>370</v>
      </c>
      <c r="F173" s="7"/>
      <c r="G173" s="9"/>
      <c r="H173" s="7"/>
      <c r="I173" s="9"/>
    </row>
    <row r="174" spans="1:16" ht="25.5">
      <c r="A174" s="6">
        <v>48</v>
      </c>
      <c r="B174" s="6" t="s">
        <v>46</v>
      </c>
      <c r="C174" s="6" t="s">
        <v>985</v>
      </c>
      <c r="D174" s="6" t="s">
        <v>48</v>
      </c>
      <c r="E174" s="6" t="s">
        <v>986</v>
      </c>
      <c r="F174" s="6" t="s">
        <v>123</v>
      </c>
      <c r="G174" s="8">
        <v>25.7</v>
      </c>
      <c r="H174" s="11"/>
      <c r="I174" s="10">
        <f>ROUND((H174*G174),2)</f>
        <v>0</v>
      </c>
      <c r="O174">
        <f>rekapitulace!H8</f>
        <v>21</v>
      </c>
      <c r="P174">
        <f>ROUND(O174/100*I174,2)</f>
        <v>0</v>
      </c>
    </row>
    <row r="175" ht="12.75">
      <c r="E175" s="12" t="s">
        <v>987</v>
      </c>
    </row>
    <row r="176" ht="38.25">
      <c r="E176" s="12" t="s">
        <v>988</v>
      </c>
    </row>
    <row r="177" spans="1:16" ht="12.75">
      <c r="A177" s="6">
        <v>49</v>
      </c>
      <c r="B177" s="6" t="s">
        <v>46</v>
      </c>
      <c r="C177" s="6" t="s">
        <v>989</v>
      </c>
      <c r="D177" s="6" t="s">
        <v>48</v>
      </c>
      <c r="E177" s="6" t="s">
        <v>990</v>
      </c>
      <c r="F177" s="6" t="s">
        <v>123</v>
      </c>
      <c r="G177" s="8">
        <v>52</v>
      </c>
      <c r="H177" s="11"/>
      <c r="I177" s="10">
        <f>ROUND((H177*G177),2)</f>
        <v>0</v>
      </c>
      <c r="O177">
        <f>rekapitulace!H8</f>
        <v>21</v>
      </c>
      <c r="P177">
        <f>ROUND(O177/100*I177,2)</f>
        <v>0</v>
      </c>
    </row>
    <row r="178" ht="12.75">
      <c r="E178" s="12" t="s">
        <v>991</v>
      </c>
    </row>
    <row r="179" ht="127.5">
      <c r="E179" s="12" t="s">
        <v>382</v>
      </c>
    </row>
    <row r="180" spans="1:16" ht="25.5">
      <c r="A180" s="6">
        <v>50</v>
      </c>
      <c r="B180" s="6" t="s">
        <v>46</v>
      </c>
      <c r="C180" s="6" t="s">
        <v>992</v>
      </c>
      <c r="D180" s="6" t="s">
        <v>48</v>
      </c>
      <c r="E180" s="6" t="s">
        <v>993</v>
      </c>
      <c r="F180" s="6" t="s">
        <v>123</v>
      </c>
      <c r="G180" s="8">
        <v>25.7</v>
      </c>
      <c r="H180" s="11"/>
      <c r="I180" s="10">
        <f>ROUND((H180*G180),2)</f>
        <v>0</v>
      </c>
      <c r="O180">
        <f>rekapitulace!H8</f>
        <v>21</v>
      </c>
      <c r="P180">
        <f>ROUND(O180/100*I180,2)</f>
        <v>0</v>
      </c>
    </row>
    <row r="181" ht="12.75">
      <c r="E181" s="12" t="s">
        <v>987</v>
      </c>
    </row>
    <row r="182" ht="114.75">
      <c r="E182" s="12" t="s">
        <v>994</v>
      </c>
    </row>
    <row r="183" spans="1:16" ht="12.75">
      <c r="A183" s="6">
        <v>51</v>
      </c>
      <c r="B183" s="6" t="s">
        <v>46</v>
      </c>
      <c r="C183" s="6" t="s">
        <v>995</v>
      </c>
      <c r="D183" s="6" t="s">
        <v>48</v>
      </c>
      <c r="E183" s="6" t="s">
        <v>996</v>
      </c>
      <c r="F183" s="6" t="s">
        <v>67</v>
      </c>
      <c r="G183" s="8">
        <v>2</v>
      </c>
      <c r="H183" s="11"/>
      <c r="I183" s="10">
        <f>ROUND((H183*G183),2)</f>
        <v>0</v>
      </c>
      <c r="O183">
        <f>rekapitulace!H8</f>
        <v>21</v>
      </c>
      <c r="P183">
        <f>ROUND(O183/100*I183,2)</f>
        <v>0</v>
      </c>
    </row>
    <row r="184" ht="25.5">
      <c r="E184" s="12" t="s">
        <v>997</v>
      </c>
    </row>
    <row r="185" spans="1:16" ht="12.75">
      <c r="A185" s="6">
        <v>52</v>
      </c>
      <c r="B185" s="6" t="s">
        <v>46</v>
      </c>
      <c r="C185" s="6" t="s">
        <v>998</v>
      </c>
      <c r="D185" s="6" t="s">
        <v>48</v>
      </c>
      <c r="E185" s="6" t="s">
        <v>999</v>
      </c>
      <c r="F185" s="6" t="s">
        <v>123</v>
      </c>
      <c r="G185" s="8">
        <v>11.8</v>
      </c>
      <c r="H185" s="11"/>
      <c r="I185" s="10">
        <f>ROUND((H185*G185),2)</f>
        <v>0</v>
      </c>
      <c r="O185">
        <f>rekapitulace!H8</f>
        <v>21</v>
      </c>
      <c r="P185">
        <f>ROUND(O185/100*I185,2)</f>
        <v>0</v>
      </c>
    </row>
    <row r="186" ht="25.5">
      <c r="E186" s="12" t="s">
        <v>1000</v>
      </c>
    </row>
    <row r="187" ht="51">
      <c r="E187" s="12" t="s">
        <v>400</v>
      </c>
    </row>
    <row r="188" spans="1:16" ht="12.75">
      <c r="A188" s="6">
        <v>53</v>
      </c>
      <c r="B188" s="6" t="s">
        <v>46</v>
      </c>
      <c r="C188" s="6" t="s">
        <v>401</v>
      </c>
      <c r="D188" s="6" t="s">
        <v>48</v>
      </c>
      <c r="E188" s="6" t="s">
        <v>1001</v>
      </c>
      <c r="F188" s="6" t="s">
        <v>123</v>
      </c>
      <c r="G188" s="8">
        <v>8</v>
      </c>
      <c r="H188" s="11"/>
      <c r="I188" s="10">
        <f>ROUND((H188*G188),2)</f>
        <v>0</v>
      </c>
      <c r="O188">
        <f>rekapitulace!H8</f>
        <v>21</v>
      </c>
      <c r="P188">
        <f>ROUND(O188/100*I188,2)</f>
        <v>0</v>
      </c>
    </row>
    <row r="189" ht="12.75">
      <c r="E189" s="12" t="s">
        <v>1002</v>
      </c>
    </row>
    <row r="190" ht="51">
      <c r="E190" s="12" t="s">
        <v>400</v>
      </c>
    </row>
    <row r="191" spans="1:16" ht="12.75">
      <c r="A191" s="6">
        <v>54</v>
      </c>
      <c r="B191" s="6" t="s">
        <v>46</v>
      </c>
      <c r="C191" s="6" t="s">
        <v>1003</v>
      </c>
      <c r="D191" s="6" t="s">
        <v>48</v>
      </c>
      <c r="E191" s="6" t="s">
        <v>1004</v>
      </c>
      <c r="F191" s="6" t="s">
        <v>123</v>
      </c>
      <c r="G191" s="8">
        <v>51.95</v>
      </c>
      <c r="H191" s="11"/>
      <c r="I191" s="10">
        <f>ROUND((H191*G191),2)</f>
        <v>0</v>
      </c>
      <c r="O191">
        <f>rekapitulace!H8</f>
        <v>21</v>
      </c>
      <c r="P191">
        <f>ROUND(O191/100*I191,2)</f>
        <v>0</v>
      </c>
    </row>
    <row r="192" ht="51">
      <c r="E192" s="12" t="s">
        <v>1005</v>
      </c>
    </row>
    <row r="193" ht="38.25">
      <c r="E193" s="12" t="s">
        <v>1006</v>
      </c>
    </row>
    <row r="194" spans="1:16" ht="12.75">
      <c r="A194" s="6">
        <v>55</v>
      </c>
      <c r="B194" s="6" t="s">
        <v>46</v>
      </c>
      <c r="C194" s="6" t="s">
        <v>408</v>
      </c>
      <c r="D194" s="6" t="s">
        <v>48</v>
      </c>
      <c r="E194" s="6" t="s">
        <v>1007</v>
      </c>
      <c r="F194" s="6" t="s">
        <v>123</v>
      </c>
      <c r="G194" s="8">
        <v>14.4</v>
      </c>
      <c r="H194" s="11"/>
      <c r="I194" s="10">
        <f>ROUND((H194*G194),2)</f>
        <v>0</v>
      </c>
      <c r="O194">
        <f>rekapitulace!H8</f>
        <v>21</v>
      </c>
      <c r="P194">
        <f>ROUND(O194/100*I194,2)</f>
        <v>0</v>
      </c>
    </row>
    <row r="195" ht="12.75">
      <c r="E195" s="12" t="s">
        <v>1008</v>
      </c>
    </row>
    <row r="196" ht="89.25">
      <c r="E196" s="12" t="s">
        <v>411</v>
      </c>
    </row>
    <row r="197" spans="1:16" ht="25.5">
      <c r="A197" s="6">
        <v>56</v>
      </c>
      <c r="B197" s="6" t="s">
        <v>46</v>
      </c>
      <c r="C197" s="6" t="s">
        <v>1009</v>
      </c>
      <c r="D197" s="6" t="s">
        <v>48</v>
      </c>
      <c r="E197" s="6" t="s">
        <v>1010</v>
      </c>
      <c r="F197" s="6" t="s">
        <v>99</v>
      </c>
      <c r="G197" s="8">
        <v>213.06</v>
      </c>
      <c r="H197" s="11"/>
      <c r="I197" s="10">
        <f>ROUND((H197*G197),2)</f>
        <v>0</v>
      </c>
      <c r="O197">
        <f>rekapitulace!H8</f>
        <v>21</v>
      </c>
      <c r="P197">
        <f>ROUND(O197/100*I197,2)</f>
        <v>0</v>
      </c>
    </row>
    <row r="198" ht="114.75">
      <c r="E198" s="12" t="s">
        <v>1011</v>
      </c>
    </row>
    <row r="199" ht="12.75">
      <c r="E199" s="12" t="s">
        <v>415</v>
      </c>
    </row>
    <row r="200" spans="1:16" ht="25.5">
      <c r="A200" s="6">
        <v>57</v>
      </c>
      <c r="B200" s="6" t="s">
        <v>46</v>
      </c>
      <c r="C200" s="6" t="s">
        <v>1012</v>
      </c>
      <c r="D200" s="6" t="s">
        <v>48</v>
      </c>
      <c r="E200" s="6" t="s">
        <v>1013</v>
      </c>
      <c r="F200" s="6" t="s">
        <v>99</v>
      </c>
      <c r="G200" s="8">
        <v>37.73</v>
      </c>
      <c r="H200" s="11"/>
      <c r="I200" s="10">
        <f>ROUND((H200*G200),2)</f>
        <v>0</v>
      </c>
      <c r="O200">
        <f>rekapitulace!H8</f>
        <v>21</v>
      </c>
      <c r="P200">
        <f>ROUND(O200/100*I200,2)</f>
        <v>0</v>
      </c>
    </row>
    <row r="201" ht="25.5">
      <c r="E201" s="12" t="s">
        <v>1014</v>
      </c>
    </row>
    <row r="202" ht="12.75">
      <c r="E202" s="12" t="s">
        <v>415</v>
      </c>
    </row>
    <row r="203" spans="1:16" ht="25.5">
      <c r="A203" s="6">
        <v>58</v>
      </c>
      <c r="B203" s="6" t="s">
        <v>46</v>
      </c>
      <c r="C203" s="6" t="s">
        <v>576</v>
      </c>
      <c r="D203" s="6" t="s">
        <v>48</v>
      </c>
      <c r="E203" s="6" t="s">
        <v>1015</v>
      </c>
      <c r="F203" s="6" t="s">
        <v>94</v>
      </c>
      <c r="G203" s="8">
        <v>6.747</v>
      </c>
      <c r="H203" s="11"/>
      <c r="I203" s="10">
        <f>ROUND((H203*G203),2)</f>
        <v>0</v>
      </c>
      <c r="O203">
        <f>rekapitulace!H8</f>
        <v>21</v>
      </c>
      <c r="P203">
        <f>ROUND(O203/100*I203,2)</f>
        <v>0</v>
      </c>
    </row>
    <row r="204" ht="25.5">
      <c r="E204" s="12" t="s">
        <v>1016</v>
      </c>
    </row>
    <row r="205" ht="102">
      <c r="E205" s="12" t="s">
        <v>1017</v>
      </c>
    </row>
    <row r="206" spans="1:16" ht="12.75">
      <c r="A206" s="6">
        <v>59</v>
      </c>
      <c r="B206" s="6" t="s">
        <v>51</v>
      </c>
      <c r="C206" s="6" t="s">
        <v>1018</v>
      </c>
      <c r="D206" s="6" t="s">
        <v>48</v>
      </c>
      <c r="E206" s="6" t="s">
        <v>1019</v>
      </c>
      <c r="F206" s="6" t="s">
        <v>86</v>
      </c>
      <c r="G206" s="8">
        <v>0.135</v>
      </c>
      <c r="H206" s="11"/>
      <c r="I206" s="10">
        <f>ROUND((H206*G206),2)</f>
        <v>0</v>
      </c>
      <c r="O206">
        <f>rekapitulace!H8</f>
        <v>21</v>
      </c>
      <c r="P206">
        <f>ROUND(O206/100*I206,2)</f>
        <v>0</v>
      </c>
    </row>
    <row r="207" ht="89.25">
      <c r="E207" s="12" t="s">
        <v>1020</v>
      </c>
    </row>
    <row r="208" ht="51">
      <c r="E208" s="12" t="s">
        <v>1021</v>
      </c>
    </row>
    <row r="209" spans="1:16" ht="25.5">
      <c r="A209" s="6">
        <v>60</v>
      </c>
      <c r="B209" s="6" t="s">
        <v>46</v>
      </c>
      <c r="C209" s="6" t="s">
        <v>1022</v>
      </c>
      <c r="D209" s="6" t="s">
        <v>48</v>
      </c>
      <c r="E209" s="6" t="s">
        <v>1023</v>
      </c>
      <c r="F209" s="6" t="s">
        <v>99</v>
      </c>
      <c r="G209" s="8">
        <v>121.42</v>
      </c>
      <c r="H209" s="11"/>
      <c r="I209" s="10">
        <f>ROUND((H209*G209),2)</f>
        <v>0</v>
      </c>
      <c r="O209">
        <f>rekapitulace!H8</f>
        <v>21</v>
      </c>
      <c r="P209">
        <f>ROUND(O209/100*I209,2)</f>
        <v>0</v>
      </c>
    </row>
    <row r="210" ht="25.5">
      <c r="E210" s="12" t="s">
        <v>1024</v>
      </c>
    </row>
    <row r="211" ht="76.5">
      <c r="E211" s="12" t="s">
        <v>588</v>
      </c>
    </row>
    <row r="212" spans="1:16" ht="25.5">
      <c r="A212" s="6">
        <v>61</v>
      </c>
      <c r="B212" s="6" t="s">
        <v>46</v>
      </c>
      <c r="C212" s="6" t="s">
        <v>1025</v>
      </c>
      <c r="D212" s="6" t="s">
        <v>48</v>
      </c>
      <c r="E212" s="6" t="s">
        <v>1026</v>
      </c>
      <c r="F212" s="6" t="s">
        <v>99</v>
      </c>
      <c r="G212" s="8">
        <v>81</v>
      </c>
      <c r="H212" s="11"/>
      <c r="I212" s="10">
        <f>ROUND((H212*G212),2)</f>
        <v>0</v>
      </c>
      <c r="O212">
        <f>rekapitulace!H8</f>
        <v>21</v>
      </c>
      <c r="P212">
        <f>ROUND(O212/100*I212,2)</f>
        <v>0</v>
      </c>
    </row>
    <row r="213" ht="12.75">
      <c r="E213" s="12" t="s">
        <v>1027</v>
      </c>
    </row>
    <row r="214" ht="76.5">
      <c r="E214" s="12" t="s">
        <v>1028</v>
      </c>
    </row>
    <row r="215" spans="1:16" ht="12.75" customHeight="1">
      <c r="A215" s="13"/>
      <c r="B215" s="13"/>
      <c r="C215" s="13" t="s">
        <v>43</v>
      </c>
      <c r="D215" s="13"/>
      <c r="E215" s="13" t="s">
        <v>370</v>
      </c>
      <c r="F215" s="13"/>
      <c r="G215" s="13"/>
      <c r="H215" s="13"/>
      <c r="I215" s="13">
        <f>SUM(I174:I214)</f>
        <v>0</v>
      </c>
      <c r="P215">
        <f>SUM(P174:P214)</f>
        <v>0</v>
      </c>
    </row>
    <row r="217" spans="1:16" ht="12.75" customHeight="1">
      <c r="A217" s="13"/>
      <c r="B217" s="13"/>
      <c r="C217" s="13"/>
      <c r="D217" s="13"/>
      <c r="E217" s="13" t="s">
        <v>75</v>
      </c>
      <c r="F217" s="13"/>
      <c r="G217" s="13"/>
      <c r="H217" s="13"/>
      <c r="I217" s="13">
        <f>+I24+I57+I72+I90+I114+I129+I147+I171+I215</f>
        <v>0</v>
      </c>
      <c r="P217">
        <f>+P24+P57+P72+P90+P114+P129+P147+P171+P215</f>
        <v>0</v>
      </c>
    </row>
    <row r="219" spans="1:9" ht="12.75" customHeight="1">
      <c r="A219" s="7" t="s">
        <v>76</v>
      </c>
      <c r="B219" s="7"/>
      <c r="C219" s="7"/>
      <c r="D219" s="7"/>
      <c r="E219" s="7"/>
      <c r="F219" s="7"/>
      <c r="G219" s="7"/>
      <c r="H219" s="7"/>
      <c r="I219" s="7"/>
    </row>
    <row r="220" spans="1:9" ht="12.75" customHeight="1">
      <c r="A220" s="7"/>
      <c r="B220" s="7"/>
      <c r="C220" s="7"/>
      <c r="D220" s="7"/>
      <c r="E220" s="7" t="s">
        <v>77</v>
      </c>
      <c r="F220" s="7"/>
      <c r="G220" s="7"/>
      <c r="H220" s="7"/>
      <c r="I220" s="7"/>
    </row>
    <row r="221" spans="1:16" ht="12.75" customHeight="1">
      <c r="A221" s="13"/>
      <c r="B221" s="13"/>
      <c r="C221" s="13"/>
      <c r="D221" s="13"/>
      <c r="E221" s="13" t="s">
        <v>78</v>
      </c>
      <c r="F221" s="13"/>
      <c r="G221" s="13"/>
      <c r="H221" s="13"/>
      <c r="I221" s="13">
        <v>0</v>
      </c>
      <c r="P221">
        <v>0</v>
      </c>
    </row>
    <row r="222" spans="1:9" ht="12.75" customHeight="1">
      <c r="A222" s="13"/>
      <c r="B222" s="13"/>
      <c r="C222" s="13"/>
      <c r="D222" s="13"/>
      <c r="E222" s="13" t="s">
        <v>79</v>
      </c>
      <c r="F222" s="13"/>
      <c r="G222" s="13"/>
      <c r="H222" s="13"/>
      <c r="I222" s="13"/>
    </row>
    <row r="223" spans="1:16" ht="12.75" customHeight="1">
      <c r="A223" s="13"/>
      <c r="B223" s="13"/>
      <c r="C223" s="13"/>
      <c r="D223" s="13"/>
      <c r="E223" s="13" t="s">
        <v>80</v>
      </c>
      <c r="F223" s="13"/>
      <c r="G223" s="13"/>
      <c r="H223" s="13"/>
      <c r="I223" s="13">
        <v>0</v>
      </c>
      <c r="P223">
        <v>0</v>
      </c>
    </row>
    <row r="224" spans="1:16" ht="12.75" customHeight="1">
      <c r="A224" s="13"/>
      <c r="B224" s="13"/>
      <c r="C224" s="13"/>
      <c r="D224" s="13"/>
      <c r="E224" s="13" t="s">
        <v>81</v>
      </c>
      <c r="F224" s="13"/>
      <c r="G224" s="13"/>
      <c r="H224" s="13"/>
      <c r="I224" s="13">
        <f>I221+I223</f>
        <v>0</v>
      </c>
      <c r="P224">
        <f>P221+P223</f>
        <v>0</v>
      </c>
    </row>
    <row r="226" spans="1:16" ht="12.75" customHeight="1">
      <c r="A226" s="13"/>
      <c r="B226" s="13"/>
      <c r="C226" s="13"/>
      <c r="D226" s="13"/>
      <c r="E226" s="13" t="s">
        <v>81</v>
      </c>
      <c r="F226" s="13"/>
      <c r="G226" s="13"/>
      <c r="H226" s="13"/>
      <c r="I226" s="13">
        <f>I217+I224</f>
        <v>0</v>
      </c>
      <c r="P226">
        <f>P217+P224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2017-04-11T12:12:49Z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