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770" yWindow="840" windowWidth="18210" windowHeight="12690" activeTab="0"/>
  </bookViews>
  <sheets>
    <sheet name="Příloha 2 Krycí list" sheetId="2" r:id="rId1"/>
    <sheet name="Příloha 2 Nabídková cena _02" sheetId="3" r:id="rId2"/>
    <sheet name="Příloha 2 Nabídková cena _03" sheetId="1" r:id="rId3"/>
  </sheets>
  <definedNames/>
  <calcPr calcId="145621"/>
</workbook>
</file>

<file path=xl/sharedStrings.xml><?xml version="1.0" encoding="utf-8"?>
<sst xmlns="http://schemas.openxmlformats.org/spreadsheetml/2006/main" count="126" uniqueCount="116">
  <si>
    <t>list 2</t>
  </si>
  <si>
    <t>mA</t>
  </si>
  <si>
    <t>kA</t>
  </si>
  <si>
    <t>sA</t>
  </si>
  <si>
    <t>pA</t>
  </si>
  <si>
    <t>M</t>
  </si>
  <si>
    <t>počet smluvních měsíců</t>
  </si>
  <si>
    <t>C</t>
  </si>
  <si>
    <t>1A</t>
  </si>
  <si>
    <t>2A</t>
  </si>
  <si>
    <t>12*(mA+(kA/100)*sA*C)</t>
  </si>
  <si>
    <t>3A</t>
  </si>
  <si>
    <t>4A</t>
  </si>
  <si>
    <t>5A</t>
  </si>
  <si>
    <t>6A</t>
  </si>
  <si>
    <t>Krycí list nabídky</t>
  </si>
  <si>
    <t>"Operativní leasing služebních vozidel Karlovarského kraje"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</si>
  <si>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</si>
  <si>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</si>
  <si>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</si>
  <si>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</si>
  <si>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</si>
  <si>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</si>
  <si>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</si>
  <si>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</si>
  <si>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</si>
  <si>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</si>
  <si>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kontaktní osoba pro jednání ve věci nabíky</t>
  </si>
  <si>
    <t>Ing. Jozef Leško</t>
  </si>
  <si>
    <t xml:space="preserve">Údaje o uchazeči </t>
  </si>
  <si>
    <t>Právní forma</t>
  </si>
  <si>
    <t>Sídlo, resp. místo podnikání (u fyzické osoby)</t>
  </si>
  <si>
    <t>fax</t>
  </si>
  <si>
    <t>bez. DPH</t>
  </si>
  <si>
    <t xml:space="preserve">Termínová nabídka </t>
  </si>
  <si>
    <t>Počet dní do dodání od podpisu smlouvy</t>
  </si>
  <si>
    <t>60</t>
  </si>
  <si>
    <t>…………………………………………………………………...………….</t>
  </si>
  <si>
    <t>razítko a podpis oprávněného zástupce uchazeče</t>
  </si>
  <si>
    <t>Cenová nabídka služeb operativního leasingu pro konkrétní konfiguraci vozidel a služeb</t>
  </si>
  <si>
    <t>Poptávaný počet vozidel</t>
  </si>
  <si>
    <t>Poptávaný minimální výkon v kW</t>
  </si>
  <si>
    <t>Max. emise CO2 v g/km při kombinovaném provozu *</t>
  </si>
  <si>
    <t>do 145</t>
  </si>
  <si>
    <t>Poptávaná maximální kombinovaná spotřeba paliva v  l/na 100km *</t>
  </si>
  <si>
    <t>Poptávaná exhalační norma</t>
  </si>
  <si>
    <t>Poptávaný minimální objem zavazadlového prostoru v litrech</t>
  </si>
  <si>
    <t>Nabídka</t>
  </si>
  <si>
    <t>Výrobce</t>
  </si>
  <si>
    <t xml:space="preserve">Objem motoru </t>
  </si>
  <si>
    <t>Výkon motoru (kW) dle oficiální  technické specifikace*</t>
  </si>
  <si>
    <t>Palivo (N/B)</t>
  </si>
  <si>
    <t>Kombinovaná spotřeba paliva v  l/na 100km, dle oficiální technické specifikace vozidla*</t>
  </si>
  <si>
    <t>Akontace v Kč</t>
  </si>
  <si>
    <t>0 ,- Kč</t>
  </si>
  <si>
    <t>fixní část marže dodavatele v % (spread)</t>
  </si>
  <si>
    <t>Splátka nájemného finanční část</t>
  </si>
  <si>
    <t>Havarijní pojištění: spoluúčast 10 %, ( min.10 000 Kč )</t>
  </si>
  <si>
    <t>Povinné ručení -(min 50/50)</t>
  </si>
  <si>
    <t>Asistenční služba (včetně 5dní náhradní vozidlo při asistenční události)</t>
  </si>
  <si>
    <t>Pojistné krytí při totální škodě a odcizení pokrývá rozdíl mezi účetní a obecnou cenou</t>
  </si>
  <si>
    <t>Pojištění čelního skla (bez spoluúčasti)</t>
  </si>
  <si>
    <t>Úrazové pojištění přepravovaných osob (max.: 5:) limit: 150 000,-- Kč smrt, 300 000,-- Kč trvalé následky</t>
  </si>
  <si>
    <t>Pojištění zavazadel umístěných v zavazadlovém prostoru: limit: 10 000,-- Kč spoluúčast: 500,-- Kč</t>
  </si>
  <si>
    <t>Elektronický reporting a tankservis</t>
  </si>
  <si>
    <t xml:space="preserve">Veškerý záruční a poz. servis vozdila mimo pojistné události a prokazatelné chyby řidiče, serv. náklady, opravy, údržba </t>
  </si>
  <si>
    <t>Ostatní poplatky</t>
  </si>
  <si>
    <t>Celková měsíční splátka operativního leasingu</t>
  </si>
  <si>
    <r>
      <t xml:space="preserve">* </t>
    </r>
    <r>
      <rPr>
        <b/>
        <sz val="10"/>
        <color theme="1"/>
        <rFont val="Calibri"/>
        <family val="2"/>
        <scheme val="minor"/>
      </rPr>
      <t>dokladováno oficiální technickou dokumentací vozidla (homologace)</t>
    </r>
  </si>
  <si>
    <t>ovz@kr-karlovarsky.cz</t>
  </si>
  <si>
    <t>EU6</t>
  </si>
  <si>
    <t>min 500</t>
  </si>
  <si>
    <t>2 500 km</t>
  </si>
  <si>
    <t>Smluvní doba v měsících / ujeté km za měsíc</t>
  </si>
  <si>
    <t xml:space="preserve">Dálniční známka pro území ČR dle sazeb pro rok 2016 </t>
  </si>
  <si>
    <t>Pneuservis: nákup, výměna, montáž, uskladnění ,  2x sada LETNÍ – disky z lehkých slitin, 2x sada ZIMNÍ-disky z lehkých slitin</t>
  </si>
  <si>
    <t>Nové vozidlo, maximální stav tachometru v době předání 30 km, Převodovka manuální, Klimatizace, Tempomat, Antiblokovací brzdový systém ABS + EBD +ESP, Boční a čelní airbagy na místě řidiče a spolujezdce, Okenní hlavový airbagy pro přední a zadní sedadla, Posilovač řízení, Centrální zamykání s dálkovým ovládáním, Přední a zadní mlhová světla, Výškově a podélně nastavitelný volant, Vnější zpětná zrcátka v barvě vozu, Vnější zpětná zrcátka vyhřívaná, Dělené a sklopné zadní sedadlo, Elektricky ovládaná přední a zadní okna, Přední a zadní parkovací senzory, Parkovací asistent, Asistent rozjezdu do kopce, Multifunkční volant, Středová operka rukou pro přední sedadla s úložným prostorem, Bluetooth handsfree,  Přisvěcování do zatáček,  LED denní svícení, Vyhřívané přední sedadla, Nastavitelná bederní opěrka v sedadle řidiče, Dojezdové rezervní kolo, Gumové podlahové rohože vpředu i vzadu, Rádio s CD a MP3, Palubní počítač, Stěrač zadního okna, Tónovaná skla, 5-ti dveřové provedení, Disky kol z lehkých slitin, Povinná výbava.</t>
  </si>
  <si>
    <t>Uchazeč prohlašuje, že nabízený vůz odpovídá minimální požadované konfiguraci uvedené v zadávací dokumentaci a že obsahuje níže uvedené vybavení:</t>
  </si>
  <si>
    <t>Požadavky Zadavatele</t>
  </si>
  <si>
    <t xml:space="preserve"> Prodejní cena nového vozidla v Kč bez DPH</t>
  </si>
  <si>
    <t xml:space="preserve"> Zůstatková cena vozidla v Kč po uplynutí smluvního vztahu (60 měsíců) bez DPH</t>
  </si>
  <si>
    <t>Poplatek za překročení nájezdu km za celkové smluvní období o 10 000 km (uveďte Kč za km pro variantu +/- )</t>
  </si>
  <si>
    <t>Měsíční splátky za jednotlivé služby bez DPH :</t>
  </si>
  <si>
    <t>Obsah služeb uzavřeného operativního leasingu a jednotkové ceny :</t>
  </si>
  <si>
    <t xml:space="preserve">pA*M*(mA.+(kA/100)*sA*C) </t>
  </si>
  <si>
    <t xml:space="preserve">měsíční splátka operativního leasingu </t>
  </si>
  <si>
    <t xml:space="preserve">vstupní cena vozidla </t>
  </si>
  <si>
    <t xml:space="preserve">předpokládaný počet ujetých km za měsíc </t>
  </si>
  <si>
    <t>spotřeba PHM na 100 km (l)</t>
  </si>
  <si>
    <t xml:space="preserve">počet vozů </t>
  </si>
  <si>
    <t>cena PHM v Kč uvažovaná ve výpočtu (Kč/l)</t>
  </si>
  <si>
    <t>Vstupní  údaje</t>
  </si>
  <si>
    <t>Výpočet předpokládaných nákladů</t>
  </si>
  <si>
    <t>leasing jednoho vozidla  za 12 měsíců</t>
  </si>
  <si>
    <t>provoz jednoho vozidla  za 12 měsíců dle PHM</t>
  </si>
  <si>
    <t>Celkové náklady u vozidla  za 12 měsíců</t>
  </si>
  <si>
    <t>leasing všech vozidel   za 12 měsíců</t>
  </si>
  <si>
    <t>provoz  všech vozidel   za 12 měsíců dle PHM</t>
  </si>
  <si>
    <t>Celkové náklady všech  vozidel  za 12 měsíců</t>
  </si>
  <si>
    <t>Celkové náklady všech vozidel za 60 měsíců</t>
  </si>
  <si>
    <t>Předpokládané náklady za celý vozový park za 60 měsíců</t>
  </si>
  <si>
    <t>leasing všech vozidel  za 60 měsíců</t>
  </si>
  <si>
    <t>provoz  všech vozidel  za 60 měsíců dle PHM</t>
  </si>
  <si>
    <t>max 5,0</t>
  </si>
  <si>
    <t>Příloha č. 2</t>
  </si>
  <si>
    <r>
      <t xml:space="preserve">Celková nabídková cena dle přílohy č. 2 ( </t>
    </r>
    <r>
      <rPr>
        <b/>
        <sz val="12"/>
        <rFont val="Calibri"/>
        <family val="2"/>
        <scheme val="minor"/>
      </rPr>
      <t>list 2, položka 7</t>
    </r>
    <r>
      <rPr>
        <b/>
        <sz val="14"/>
        <rFont val="Calibri"/>
        <family val="2"/>
        <scheme val="minor"/>
      </rPr>
      <t>)</t>
    </r>
  </si>
  <si>
    <t>list 3</t>
  </si>
  <si>
    <t xml:space="preserve">celková marže = fixní část dodavatele + úroková sazba dle typu ú.s. </t>
  </si>
  <si>
    <t>Minimální rozvor v mm</t>
  </si>
  <si>
    <t xml:space="preserve">Předpokládaný měsíční počet najetých km </t>
  </si>
  <si>
    <t xml:space="preserve">použitý typ úrokové sazby (PRIBOR, IRS ….atp.) - uvést textově </t>
  </si>
  <si>
    <t>60/2 500  km</t>
  </si>
  <si>
    <t>Základní technická specifikace nabízeného vozidla :</t>
  </si>
  <si>
    <t>Objem zavazadlového prostoru v litrech, dle oficiální technické specifikace vozidla*</t>
  </si>
  <si>
    <t>min 80 kW</t>
  </si>
  <si>
    <r>
      <t>výše úrokové sazby k datu</t>
    </r>
    <r>
      <rPr>
        <b/>
        <sz val="8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16.9.2016 dle typu úrokové sazby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</si>
</sst>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2"/>
      <name val="Calibri"/>
      <family val="2"/>
      <scheme val="minor"/>
    </font>
    <font>
      <u val="single"/>
      <sz val="10"/>
      <color indexed="12"/>
      <name val="Arial CE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150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8" fillId="2" borderId="0" xfId="0" applyFont="1" applyFill="1" applyProtection="1"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9" fontId="2" fillId="2" borderId="0" xfId="0" applyNumberFormat="1" applyFont="1" applyFill="1" applyAlignment="1" applyProtection="1">
      <alignment horizontal="right"/>
      <protection hidden="1"/>
    </xf>
    <xf numFmtId="0" fontId="2" fillId="3" borderId="4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3" borderId="5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3" fontId="0" fillId="3" borderId="6" xfId="0" applyNumberFormat="1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3" fontId="2" fillId="3" borderId="6" xfId="0" applyNumberFormat="1" applyFont="1" applyFill="1" applyBorder="1" applyProtection="1">
      <protection hidden="1"/>
    </xf>
    <xf numFmtId="0" fontId="0" fillId="3" borderId="7" xfId="0" applyFont="1" applyFill="1" applyBorder="1" applyProtection="1">
      <protection hidden="1"/>
    </xf>
    <xf numFmtId="3" fontId="0" fillId="3" borderId="8" xfId="0" applyNumberFormat="1" applyFont="1" applyFill="1" applyBorder="1" applyProtection="1">
      <protection hidden="1"/>
    </xf>
    <xf numFmtId="3" fontId="0" fillId="2" borderId="0" xfId="0" applyNumberFormat="1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3" fontId="4" fillId="3" borderId="6" xfId="0" applyNumberFormat="1" applyFont="1" applyFill="1" applyBorder="1" applyProtection="1">
      <protection hidden="1"/>
    </xf>
    <xf numFmtId="0" fontId="2" fillId="3" borderId="5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righ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0" borderId="10" xfId="0" applyFont="1" applyBorder="1" applyProtection="1">
      <protection hidden="1"/>
    </xf>
    <xf numFmtId="4" fontId="14" fillId="0" borderId="11" xfId="0" applyNumberFormat="1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19" fillId="2" borderId="13" xfId="0" applyNumberFormat="1" applyFont="1" applyFill="1" applyBorder="1" applyAlignment="1" applyProtection="1">
      <alignment horizontal="center"/>
      <protection hidden="1" locked="0"/>
    </xf>
    <xf numFmtId="0" fontId="2" fillId="3" borderId="9" xfId="0" applyFont="1" applyFill="1" applyBorder="1" applyProtection="1">
      <protection hidden="1"/>
    </xf>
    <xf numFmtId="0" fontId="0" fillId="3" borderId="14" xfId="0" applyFont="1" applyFill="1" applyBorder="1" applyAlignment="1" applyProtection="1">
      <alignment horizontal="right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right"/>
      <protection hidden="1"/>
    </xf>
    <xf numFmtId="3" fontId="2" fillId="3" borderId="6" xfId="0" applyNumberFormat="1" applyFont="1" applyFill="1" applyBorder="1" applyAlignment="1" applyProtection="1">
      <alignment horizontal="right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18" fillId="3" borderId="15" xfId="0" applyFont="1" applyFill="1" applyBorder="1" applyProtection="1">
      <protection hidden="1"/>
    </xf>
    <xf numFmtId="0" fontId="0" fillId="3" borderId="15" xfId="0" applyFont="1" applyFill="1" applyBorder="1" applyAlignment="1" applyProtection="1">
      <alignment horizontal="right"/>
      <protection hidden="1"/>
    </xf>
    <xf numFmtId="0" fontId="6" fillId="3" borderId="16" xfId="0" applyFont="1" applyFill="1" applyBorder="1" applyAlignment="1" applyProtection="1">
      <alignment horizontal="right"/>
      <protection hidden="1"/>
    </xf>
    <xf numFmtId="3" fontId="6" fillId="3" borderId="17" xfId="0" applyNumberFormat="1" applyFont="1" applyFill="1" applyBorder="1" applyAlignment="1" applyProtection="1">
      <alignment horizontal="center" vertical="center"/>
      <protection hidden="1"/>
    </xf>
    <xf numFmtId="0" fontId="20" fillId="3" borderId="18" xfId="0" applyFont="1" applyFill="1" applyBorder="1" applyProtection="1">
      <protection hidden="1"/>
    </xf>
    <xf numFmtId="0" fontId="20" fillId="3" borderId="15" xfId="0" applyFont="1" applyFill="1" applyBorder="1" applyProtection="1">
      <protection hidden="1"/>
    </xf>
    <xf numFmtId="0" fontId="23" fillId="3" borderId="15" xfId="0" applyFont="1" applyFill="1" applyBorder="1" applyAlignment="1" applyProtection="1">
      <alignment horizontal="right"/>
      <protection hidden="1"/>
    </xf>
    <xf numFmtId="0" fontId="23" fillId="3" borderId="15" xfId="0" applyFont="1" applyFill="1" applyBorder="1" applyAlignment="1" applyProtection="1">
      <alignment horizontal="right" wrapText="1"/>
      <protection hidden="1"/>
    </xf>
    <xf numFmtId="0" fontId="23" fillId="3" borderId="19" xfId="0" applyFont="1" applyFill="1" applyBorder="1" applyAlignment="1" applyProtection="1">
      <alignment horizontal="right"/>
      <protection hidden="1"/>
    </xf>
    <xf numFmtId="0" fontId="13" fillId="3" borderId="15" xfId="0" applyFont="1" applyFill="1" applyBorder="1" applyAlignment="1" applyProtection="1">
      <alignment horizontal="right"/>
      <protection hidden="1"/>
    </xf>
    <xf numFmtId="0" fontId="20" fillId="3" borderId="16" xfId="0" applyFont="1" applyFill="1" applyBorder="1" applyAlignment="1" applyProtection="1">
      <alignment horizontal="right"/>
      <protection hidden="1"/>
    </xf>
    <xf numFmtId="0" fontId="0" fillId="3" borderId="20" xfId="0" applyFill="1" applyBorder="1" applyAlignment="1" applyProtection="1">
      <alignment horizontal="center"/>
      <protection hidden="1"/>
    </xf>
    <xf numFmtId="4" fontId="7" fillId="3" borderId="20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 wrapText="1"/>
      <protection hidden="1"/>
    </xf>
    <xf numFmtId="4" fontId="14" fillId="0" borderId="21" xfId="0" applyNumberFormat="1" applyFont="1" applyBorder="1" applyAlignment="1" applyProtection="1">
      <alignment horizontal="center" vertical="center"/>
      <protection hidden="1" locked="0"/>
    </xf>
    <xf numFmtId="4" fontId="14" fillId="0" borderId="22" xfId="0" applyNumberFormat="1" applyFont="1" applyBorder="1" applyAlignment="1" applyProtection="1">
      <alignment horizontal="center" vertical="center"/>
      <protection hidden="1" locked="0"/>
    </xf>
    <xf numFmtId="49" fontId="19" fillId="2" borderId="23" xfId="0" applyNumberFormat="1" applyFont="1" applyFill="1" applyBorder="1" applyAlignment="1" applyProtection="1">
      <alignment horizontal="center"/>
      <protection hidden="1" locked="0"/>
    </xf>
    <xf numFmtId="49" fontId="14" fillId="0" borderId="13" xfId="0" applyNumberFormat="1" applyFont="1" applyBorder="1" applyAlignment="1" applyProtection="1">
      <alignment horizontal="center" vertical="center"/>
      <protection hidden="1" locked="0"/>
    </xf>
    <xf numFmtId="49" fontId="5" fillId="0" borderId="21" xfId="0" applyNumberFormat="1" applyFont="1" applyBorder="1" applyProtection="1">
      <protection hidden="1" locked="0"/>
    </xf>
    <xf numFmtId="49" fontId="5" fillId="0" borderId="11" xfId="0" applyNumberFormat="1" applyFont="1" applyBorder="1" applyProtection="1">
      <protection hidden="1" locked="0"/>
    </xf>
    <xf numFmtId="49" fontId="5" fillId="0" borderId="24" xfId="0" applyNumberFormat="1" applyFont="1" applyBorder="1" applyProtection="1">
      <protection hidden="1" locked="0"/>
    </xf>
    <xf numFmtId="49" fontId="5" fillId="0" borderId="22" xfId="0" applyNumberFormat="1" applyFont="1" applyBorder="1" applyProtection="1">
      <protection hidden="1" locked="0"/>
    </xf>
    <xf numFmtId="42" fontId="9" fillId="3" borderId="10" xfId="0" applyNumberFormat="1" applyFont="1" applyFill="1" applyBorder="1" applyAlignment="1" applyProtection="1">
      <alignment horizontal="center" vertical="top" wrapText="1"/>
      <protection hidden="1"/>
    </xf>
    <xf numFmtId="49" fontId="7" fillId="3" borderId="25" xfId="0" applyNumberFormat="1" applyFont="1" applyFill="1" applyBorder="1" applyAlignment="1" applyProtection="1">
      <alignment horizontal="center" vertical="center"/>
      <protection hidden="1"/>
    </xf>
    <xf numFmtId="49" fontId="7" fillId="3" borderId="26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left" vertical="center" wrapText="1"/>
      <protection hidden="1"/>
    </xf>
    <xf numFmtId="0" fontId="0" fillId="3" borderId="18" xfId="0" applyFont="1" applyFill="1" applyBorder="1" applyAlignment="1" applyProtection="1">
      <alignment horizontal="left"/>
      <protection hidden="1"/>
    </xf>
    <xf numFmtId="0" fontId="6" fillId="3" borderId="27" xfId="0" applyFont="1" applyFill="1" applyBorder="1" applyAlignment="1" applyProtection="1">
      <alignment horizontal="left"/>
      <protection hidden="1"/>
    </xf>
    <xf numFmtId="164" fontId="7" fillId="3" borderId="27" xfId="0" applyNumberFormat="1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0" fillId="3" borderId="16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Protection="1">
      <protection hidden="1"/>
    </xf>
    <xf numFmtId="3" fontId="0" fillId="3" borderId="6" xfId="0" applyNumberFormat="1" applyFont="1" applyFill="1" applyBorder="1" applyAlignment="1" applyProtection="1">
      <alignment horizontal="center" vertical="center"/>
      <protection hidden="1"/>
    </xf>
    <xf numFmtId="4" fontId="14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4" fontId="0" fillId="3" borderId="6" xfId="0" applyNumberFormat="1" applyFont="1" applyFill="1" applyBorder="1" applyAlignment="1" applyProtection="1">
      <alignment horizontal="right"/>
      <protection hidden="1"/>
    </xf>
    <xf numFmtId="0" fontId="18" fillId="3" borderId="18" xfId="0" applyFont="1" applyFill="1" applyBorder="1" applyAlignment="1" applyProtection="1">
      <alignment vertical="center"/>
      <protection hidden="1"/>
    </xf>
    <xf numFmtId="2" fontId="19" fillId="2" borderId="13" xfId="0" applyNumberFormat="1" applyFont="1" applyFill="1" applyBorder="1" applyAlignment="1" applyProtection="1">
      <alignment horizontal="center"/>
      <protection hidden="1" locked="0"/>
    </xf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0" fontId="11" fillId="3" borderId="26" xfId="0" applyFont="1" applyFill="1" applyBorder="1" applyAlignment="1" applyProtection="1">
      <alignment horizontal="left" vertical="center" wrapText="1"/>
      <protection hidden="1"/>
    </xf>
    <xf numFmtId="0" fontId="0" fillId="3" borderId="26" xfId="0" applyFont="1" applyFill="1" applyBorder="1" applyAlignment="1" applyProtection="1">
      <alignment horizontal="left" vertical="center" wrapText="1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9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center" vertical="center" wrapText="1"/>
      <protection hidden="1"/>
    </xf>
    <xf numFmtId="3" fontId="11" fillId="2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0" xfId="0" applyFont="1" applyFill="1" applyBorder="1" applyAlignment="1" applyProtection="1">
      <alignment horizontal="left" vertical="center" wrapText="1"/>
      <protection hidden="1" locked="0"/>
    </xf>
    <xf numFmtId="0" fontId="9" fillId="2" borderId="30" xfId="0" applyFont="1" applyFill="1" applyBorder="1" applyAlignment="1" applyProtection="1">
      <alignment horizontal="center" vertical="center" wrapText="1"/>
      <protection hidden="1" locked="0"/>
    </xf>
    <xf numFmtId="0" fontId="7" fillId="2" borderId="30" xfId="0" applyFont="1" applyFill="1" applyBorder="1" applyAlignment="1" applyProtection="1">
      <alignment horizontal="center" vertical="center" wrapText="1"/>
      <protection hidden="1" locked="0"/>
    </xf>
    <xf numFmtId="0" fontId="7" fillId="2" borderId="23" xfId="0" applyFont="1" applyFill="1" applyBorder="1" applyAlignment="1" applyProtection="1">
      <alignment horizontal="center" vertical="center" wrapText="1"/>
      <protection hidden="1" locked="0"/>
    </xf>
    <xf numFmtId="0" fontId="11" fillId="3" borderId="31" xfId="0" applyFont="1" applyFill="1" applyBorder="1" applyAlignment="1" applyProtection="1">
      <alignment horizontal="left" vertical="center" wrapText="1"/>
      <protection hidden="1"/>
    </xf>
    <xf numFmtId="0" fontId="0" fillId="3" borderId="31" xfId="0" applyFont="1" applyFill="1" applyBorder="1" applyAlignment="1" applyProtection="1">
      <alignment horizontal="left" vertical="center" wrapText="1"/>
      <protection hidden="1"/>
    </xf>
    <xf numFmtId="0" fontId="0" fillId="3" borderId="17" xfId="0" applyFont="1" applyFill="1" applyBorder="1" applyAlignment="1" applyProtection="1">
      <alignment horizontal="left" vertical="center" wrapText="1"/>
      <protection hidden="1"/>
    </xf>
    <xf numFmtId="3" fontId="11" fillId="3" borderId="0" xfId="0" applyNumberFormat="1" applyFont="1" applyFill="1" applyBorder="1" applyAlignment="1" applyProtection="1">
      <alignment horizontal="left" vertical="center" wrapText="1"/>
      <protection hidden="1"/>
    </xf>
    <xf numFmtId="0" fontId="0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20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1" fillId="2" borderId="26" xfId="0" applyFont="1" applyFill="1" applyBorder="1" applyAlignment="1" applyProtection="1">
      <alignment horizontal="left" vertical="center" wrapText="1"/>
      <protection hidden="1" locked="0"/>
    </xf>
    <xf numFmtId="0" fontId="0" fillId="2" borderId="26" xfId="0" applyFont="1" applyFill="1" applyBorder="1" applyAlignment="1" applyProtection="1">
      <alignment horizontal="left" vertical="center" wrapText="1"/>
      <protection hidden="1" locked="0"/>
    </xf>
    <xf numFmtId="0" fontId="0" fillId="2" borderId="13" xfId="0" applyFont="1" applyFill="1" applyBorder="1" applyAlignment="1" applyProtection="1">
      <alignment horizontal="left" vertical="center" wrapText="1"/>
      <protection hidden="1" locked="0"/>
    </xf>
    <xf numFmtId="0" fontId="11" fillId="2" borderId="31" xfId="0" applyFont="1" applyFill="1" applyBorder="1" applyAlignment="1" applyProtection="1">
      <alignment horizontal="left" vertical="center" wrapText="1"/>
      <protection hidden="1" locked="0"/>
    </xf>
    <xf numFmtId="0" fontId="0" fillId="2" borderId="31" xfId="0" applyFont="1" applyFill="1" applyBorder="1" applyAlignment="1" applyProtection="1">
      <alignment horizontal="left" vertical="center" wrapText="1"/>
      <protection hidden="1" locked="0"/>
    </xf>
    <xf numFmtId="0" fontId="0" fillId="2" borderId="17" xfId="0" applyFont="1" applyFill="1" applyBorder="1" applyAlignment="1" applyProtection="1">
      <alignment horizontal="left" vertical="center" wrapText="1"/>
      <protection hidden="1" locked="0"/>
    </xf>
    <xf numFmtId="0" fontId="11" fillId="2" borderId="0" xfId="0" applyFont="1" applyFill="1" applyBorder="1" applyAlignment="1" applyProtection="1">
      <alignment horizontal="left" vertical="center" wrapText="1"/>
      <protection hidden="1" locked="0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11" fillId="3" borderId="32" xfId="0" applyFont="1" applyFill="1" applyBorder="1" applyAlignment="1" applyProtection="1">
      <alignment horizontal="left" vertical="center" wrapText="1"/>
      <protection hidden="1"/>
    </xf>
    <xf numFmtId="0" fontId="11" fillId="3" borderId="25" xfId="0" applyFont="1" applyFill="1" applyBorder="1" applyAlignment="1" applyProtection="1">
      <alignment horizontal="left" vertical="center" wrapText="1"/>
      <protection hidden="1"/>
    </xf>
    <xf numFmtId="0" fontId="15" fillId="2" borderId="0" xfId="20" applyFont="1" applyFill="1" applyBorder="1" applyAlignment="1" applyProtection="1">
      <alignment horizontal="left" vertical="center" wrapText="1"/>
      <protection hidden="1" locked="0"/>
    </xf>
    <xf numFmtId="0" fontId="11" fillId="2" borderId="33" xfId="0" applyFont="1" applyFill="1" applyBorder="1" applyAlignment="1" applyProtection="1">
      <alignment horizontal="right"/>
      <protection hidden="1"/>
    </xf>
    <xf numFmtId="0" fontId="0" fillId="2" borderId="33" xfId="0" applyFont="1" applyFill="1" applyBorder="1" applyAlignment="1" applyProtection="1">
      <alignment horizontal="right"/>
      <protection hidden="1"/>
    </xf>
    <xf numFmtId="0" fontId="9" fillId="3" borderId="12" xfId="0" applyFont="1" applyFill="1" applyBorder="1" applyAlignment="1" applyProtection="1">
      <alignment horizontal="left" wrapText="1"/>
      <protection hidden="1"/>
    </xf>
    <xf numFmtId="0" fontId="16" fillId="3" borderId="29" xfId="0" applyFont="1" applyFill="1" applyBorder="1" applyAlignment="1" applyProtection="1">
      <alignment wrapText="1"/>
      <protection hidden="1"/>
    </xf>
    <xf numFmtId="0" fontId="16" fillId="3" borderId="1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left" vertical="center" wrapText="1"/>
      <protection hidden="1"/>
    </xf>
    <xf numFmtId="0" fontId="16" fillId="0" borderId="27" xfId="0" applyFont="1" applyBorder="1" applyAlignment="1" applyProtection="1">
      <alignment horizontal="left" vertical="center" wrapText="1"/>
      <protection hidden="1"/>
    </xf>
    <xf numFmtId="0" fontId="18" fillId="3" borderId="32" xfId="0" applyFont="1" applyFill="1" applyBorder="1" applyAlignment="1" applyProtection="1">
      <alignment wrapText="1"/>
      <protection hidden="1"/>
    </xf>
    <xf numFmtId="0" fontId="0" fillId="3" borderId="34" xfId="0" applyFill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5" fillId="3" borderId="33" xfId="0" applyFont="1" applyFill="1" applyBorder="1" applyAlignment="1" applyProtection="1">
      <alignment horizontal="center"/>
      <protection hidden="1"/>
    </xf>
    <xf numFmtId="0" fontId="5" fillId="3" borderId="33" xfId="0" applyFont="1" applyFill="1" applyBorder="1" applyAlignment="1" applyProtection="1">
      <alignment/>
      <protection hidden="1"/>
    </xf>
    <xf numFmtId="0" fontId="5" fillId="3" borderId="35" xfId="0" applyFont="1" applyFill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z@kr-karlovarsky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 topLeftCell="A1">
      <selection activeCell="B22" sqref="B22:D22"/>
    </sheetView>
  </sheetViews>
  <sheetFormatPr defaultColWidth="9.140625" defaultRowHeight="15"/>
  <cols>
    <col min="1" max="1" width="46.7109375" style="0" customWidth="1"/>
    <col min="2" max="2" width="12.421875" style="0" bestFit="1" customWidth="1"/>
    <col min="3" max="3" width="24.421875" style="0" customWidth="1"/>
    <col min="4" max="4" width="23.7109375" style="0" customWidth="1"/>
  </cols>
  <sheetData>
    <row r="1" spans="1:4" ht="23.25">
      <c r="A1" s="95" t="s">
        <v>15</v>
      </c>
      <c r="B1" s="96"/>
      <c r="C1" s="96"/>
      <c r="D1" s="96"/>
    </row>
    <row r="2" spans="1:4" ht="18.75">
      <c r="A2" s="97" t="s">
        <v>16</v>
      </c>
      <c r="B2" s="98"/>
      <c r="C2" s="98"/>
      <c r="D2" s="98"/>
    </row>
    <row r="3" spans="1:4" ht="18.75">
      <c r="A3" s="99" t="s">
        <v>17</v>
      </c>
      <c r="B3" s="100"/>
      <c r="C3" s="100"/>
      <c r="D3" s="100"/>
    </row>
    <row r="4" spans="1:4" ht="16.5" thickBot="1">
      <c r="A4" s="101"/>
      <c r="B4" s="102"/>
      <c r="C4" s="102"/>
      <c r="D4" s="102"/>
    </row>
    <row r="5" spans="1:4" ht="18.75" customHeight="1">
      <c r="A5" s="72" t="s">
        <v>18</v>
      </c>
      <c r="B5" s="103" t="s">
        <v>19</v>
      </c>
      <c r="C5" s="104"/>
      <c r="D5" s="105"/>
    </row>
    <row r="6" spans="1:4" ht="15.75">
      <c r="A6" s="73" t="s">
        <v>20</v>
      </c>
      <c r="B6" s="92" t="s">
        <v>21</v>
      </c>
      <c r="C6" s="93"/>
      <c r="D6" s="94"/>
    </row>
    <row r="7" spans="1:4" ht="15.75">
      <c r="A7" s="73" t="s">
        <v>22</v>
      </c>
      <c r="B7" s="92">
        <v>70891168</v>
      </c>
      <c r="C7" s="93"/>
      <c r="D7" s="94"/>
    </row>
    <row r="8" spans="1:4" ht="16.5" thickBot="1">
      <c r="A8" s="74" t="s">
        <v>23</v>
      </c>
      <c r="B8" s="111" t="s">
        <v>24</v>
      </c>
      <c r="C8" s="112"/>
      <c r="D8" s="113"/>
    </row>
    <row r="9" spans="1:4" ht="15.75">
      <c r="A9" s="85" t="s">
        <v>25</v>
      </c>
      <c r="B9" s="114">
        <v>354222300</v>
      </c>
      <c r="C9" s="115"/>
      <c r="D9" s="115"/>
    </row>
    <row r="10" spans="1:4" ht="15.75">
      <c r="A10" s="85" t="s">
        <v>26</v>
      </c>
      <c r="B10" s="116" t="s">
        <v>69</v>
      </c>
      <c r="C10" s="115"/>
      <c r="D10" s="115"/>
    </row>
    <row r="11" spans="1:4" ht="15.75">
      <c r="A11" s="85" t="s">
        <v>27</v>
      </c>
      <c r="B11" s="117" t="s">
        <v>28</v>
      </c>
      <c r="C11" s="115"/>
      <c r="D11" s="115"/>
    </row>
    <row r="12" spans="1:4" ht="15">
      <c r="A12" s="1"/>
      <c r="B12" s="1"/>
      <c r="C12" s="1"/>
      <c r="D12" s="1"/>
    </row>
    <row r="13" spans="1:4" ht="15.75">
      <c r="A13" s="7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8.75">
      <c r="A16" s="99" t="s">
        <v>29</v>
      </c>
      <c r="B16" s="100"/>
      <c r="C16" s="100"/>
      <c r="D16" s="100"/>
    </row>
    <row r="17" spans="1:4" ht="16.5" thickBot="1">
      <c r="A17" s="101"/>
      <c r="B17" s="102"/>
      <c r="C17" s="102"/>
      <c r="D17" s="102"/>
    </row>
    <row r="18" spans="1:4" ht="27.75" customHeight="1">
      <c r="A18" s="4" t="s">
        <v>18</v>
      </c>
      <c r="B18" s="108"/>
      <c r="C18" s="109"/>
      <c r="D18" s="110"/>
    </row>
    <row r="19" spans="1:4" ht="15.75">
      <c r="A19" s="5" t="s">
        <v>30</v>
      </c>
      <c r="B19" s="118"/>
      <c r="C19" s="119"/>
      <c r="D19" s="120"/>
    </row>
    <row r="20" spans="1:4" ht="15.75">
      <c r="A20" s="5" t="s">
        <v>31</v>
      </c>
      <c r="B20" s="118"/>
      <c r="C20" s="119"/>
      <c r="D20" s="120"/>
    </row>
    <row r="21" spans="1:4" ht="15.75">
      <c r="A21" s="5" t="s">
        <v>22</v>
      </c>
      <c r="B21" s="118"/>
      <c r="C21" s="119"/>
      <c r="D21" s="120"/>
    </row>
    <row r="22" spans="1:4" ht="16.5" thickBot="1">
      <c r="A22" s="6" t="s">
        <v>23</v>
      </c>
      <c r="B22" s="121"/>
      <c r="C22" s="122"/>
      <c r="D22" s="123"/>
    </row>
    <row r="23" spans="1:4" ht="15.75">
      <c r="A23" s="7" t="s">
        <v>25</v>
      </c>
      <c r="B23" s="124"/>
      <c r="C23" s="107"/>
      <c r="D23" s="107"/>
    </row>
    <row r="24" spans="1:4" ht="15.75">
      <c r="A24" s="7" t="s">
        <v>32</v>
      </c>
      <c r="B24" s="106"/>
      <c r="C24" s="107"/>
      <c r="D24" s="107"/>
    </row>
    <row r="25" spans="1:4" ht="15.75">
      <c r="A25" s="7" t="s">
        <v>26</v>
      </c>
      <c r="B25" s="129"/>
      <c r="C25" s="107"/>
      <c r="D25" s="107"/>
    </row>
    <row r="26" spans="1:4" ht="15.75">
      <c r="A26" s="7" t="s">
        <v>27</v>
      </c>
      <c r="B26" s="124"/>
      <c r="C26" s="107"/>
      <c r="D26" s="107"/>
    </row>
    <row r="27" spans="1:4" ht="15.75">
      <c r="A27" s="101"/>
      <c r="B27" s="102"/>
      <c r="C27" s="102"/>
      <c r="D27" s="102"/>
    </row>
    <row r="28" spans="1:4" ht="16.5" thickBot="1">
      <c r="A28" s="130" t="s">
        <v>33</v>
      </c>
      <c r="B28" s="131"/>
      <c r="C28" s="131"/>
      <c r="D28" s="131"/>
    </row>
    <row r="29" spans="1:4" ht="19.5" thickBot="1">
      <c r="A29" s="132" t="s">
        <v>105</v>
      </c>
      <c r="B29" s="133"/>
      <c r="C29" s="134"/>
      <c r="D29" s="68">
        <f>'Příloha 2 Nabídková cena _03'!C29</f>
        <v>0</v>
      </c>
    </row>
    <row r="30" spans="1:4" ht="18.75">
      <c r="A30" s="135"/>
      <c r="B30" s="102"/>
      <c r="C30" s="102"/>
      <c r="D30" s="102"/>
    </row>
    <row r="31" spans="1:4" ht="18.75">
      <c r="A31" s="125" t="s">
        <v>34</v>
      </c>
      <c r="B31" s="126"/>
      <c r="C31" s="126"/>
      <c r="D31" s="126"/>
    </row>
    <row r="32" spans="1:4" ht="15.75">
      <c r="A32" s="101"/>
      <c r="B32" s="102"/>
      <c r="C32" s="102"/>
      <c r="D32" s="102"/>
    </row>
    <row r="33" spans="1:4" ht="18.75">
      <c r="A33" s="127" t="s">
        <v>35</v>
      </c>
      <c r="B33" s="128"/>
      <c r="C33" s="69"/>
      <c r="D33" s="70" t="s">
        <v>36</v>
      </c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8" t="s">
        <v>37</v>
      </c>
    </row>
    <row r="39" spans="1:4" ht="15">
      <c r="A39" s="2"/>
      <c r="B39" s="2"/>
      <c r="C39" s="2"/>
      <c r="D39" s="9" t="s">
        <v>38</v>
      </c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</sheetData>
  <sheetProtection password="EF1D" sheet="1" objects="1" scenarios="1" selectLockedCells="1"/>
  <mergeCells count="29">
    <mergeCell ref="A31:D31"/>
    <mergeCell ref="A32:D32"/>
    <mergeCell ref="A33:B33"/>
    <mergeCell ref="B25:D25"/>
    <mergeCell ref="B26:D26"/>
    <mergeCell ref="A27:D27"/>
    <mergeCell ref="A28:D28"/>
    <mergeCell ref="A29:C29"/>
    <mergeCell ref="A30:D30"/>
    <mergeCell ref="B24:D24"/>
    <mergeCell ref="A16:D16"/>
    <mergeCell ref="A17:D17"/>
    <mergeCell ref="B18:D18"/>
    <mergeCell ref="B7:D7"/>
    <mergeCell ref="B8:D8"/>
    <mergeCell ref="B9:D9"/>
    <mergeCell ref="B10:D10"/>
    <mergeCell ref="B11:D11"/>
    <mergeCell ref="B19:D19"/>
    <mergeCell ref="B20:D20"/>
    <mergeCell ref="B21:D21"/>
    <mergeCell ref="B22:D22"/>
    <mergeCell ref="B23:D23"/>
    <mergeCell ref="B6:D6"/>
    <mergeCell ref="A1:D1"/>
    <mergeCell ref="A2:D2"/>
    <mergeCell ref="A3:D3"/>
    <mergeCell ref="A4:D4"/>
    <mergeCell ref="B5:D5"/>
  </mergeCells>
  <hyperlinks>
    <hyperlink ref="B10" r:id="rId1" display="mailto:ovz@kr-karlovarsky.cz"/>
  </hyperlinks>
  <printOptions/>
  <pageMargins left="0.7" right="0.7" top="0.787401575" bottom="0.787401575" header="0.3" footer="0.3"/>
  <pageSetup fitToHeight="1" fitToWidth="1" horizontalDpi="600" verticalDpi="6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8"/>
  <sheetViews>
    <sheetView workbookViewId="0" topLeftCell="A1">
      <selection activeCell="B30" sqref="B30"/>
    </sheetView>
  </sheetViews>
  <sheetFormatPr defaultColWidth="9.140625" defaultRowHeight="15"/>
  <cols>
    <col min="1" max="1" width="101.57421875" style="0" customWidth="1"/>
    <col min="2" max="2" width="30.8515625" style="0" customWidth="1"/>
    <col min="3" max="3" width="6.57421875" style="0" customWidth="1"/>
  </cols>
  <sheetData>
    <row r="1" spans="1:2" ht="15">
      <c r="A1" s="2" t="s">
        <v>104</v>
      </c>
      <c r="B1" s="10" t="s">
        <v>0</v>
      </c>
    </row>
    <row r="2" spans="1:2" ht="15">
      <c r="A2" s="2"/>
      <c r="B2" s="2"/>
    </row>
    <row r="3" spans="1:2" ht="23.25">
      <c r="A3" s="136" t="s">
        <v>39</v>
      </c>
      <c r="B3" s="136"/>
    </row>
    <row r="4" spans="1:2" ht="15.75" thickBot="1">
      <c r="A4" s="11"/>
      <c r="B4" s="11"/>
    </row>
    <row r="5" spans="1:2" ht="19.5" thickBot="1">
      <c r="A5" s="36" t="s">
        <v>78</v>
      </c>
      <c r="B5" s="90"/>
    </row>
    <row r="6" spans="1:2" ht="4.5" customHeight="1">
      <c r="A6" s="37"/>
      <c r="B6" s="91"/>
    </row>
    <row r="7" spans="1:2" ht="9" customHeight="1">
      <c r="A7" s="16"/>
      <c r="B7" s="40"/>
    </row>
    <row r="8" spans="1:2" ht="14.25" customHeight="1">
      <c r="A8" s="21" t="s">
        <v>40</v>
      </c>
      <c r="B8" s="41">
        <v>24</v>
      </c>
    </row>
    <row r="9" spans="1:2" ht="15">
      <c r="A9" s="21" t="s">
        <v>41</v>
      </c>
      <c r="B9" s="42" t="s">
        <v>114</v>
      </c>
    </row>
    <row r="10" spans="1:2" ht="15">
      <c r="A10" s="21" t="s">
        <v>42</v>
      </c>
      <c r="B10" s="42" t="s">
        <v>43</v>
      </c>
    </row>
    <row r="11" spans="1:2" ht="15">
      <c r="A11" s="21" t="s">
        <v>44</v>
      </c>
      <c r="B11" s="42" t="s">
        <v>103</v>
      </c>
    </row>
    <row r="12" spans="1:2" ht="15">
      <c r="A12" s="21" t="s">
        <v>45</v>
      </c>
      <c r="B12" s="42" t="s">
        <v>70</v>
      </c>
    </row>
    <row r="13" spans="1:2" ht="15">
      <c r="A13" s="21" t="s">
        <v>46</v>
      </c>
      <c r="B13" s="42" t="s">
        <v>71</v>
      </c>
    </row>
    <row r="14" spans="1:2" ht="15">
      <c r="A14" s="21" t="s">
        <v>109</v>
      </c>
      <c r="B14" s="42" t="s">
        <v>72</v>
      </c>
    </row>
    <row r="15" spans="1:2" ht="15">
      <c r="A15" s="21" t="s">
        <v>108</v>
      </c>
      <c r="B15" s="43">
        <v>2650</v>
      </c>
    </row>
    <row r="16" spans="1:2" ht="15">
      <c r="A16" s="39"/>
      <c r="B16" s="44"/>
    </row>
    <row r="17" spans="1:2" ht="51.75" customHeight="1" thickBot="1">
      <c r="A17" s="12"/>
      <c r="B17" s="13"/>
    </row>
    <row r="18" spans="1:2" ht="19.5" thickBot="1">
      <c r="A18" s="36" t="s">
        <v>47</v>
      </c>
      <c r="B18" s="34"/>
    </row>
    <row r="19" spans="1:2" ht="40.5" customHeight="1">
      <c r="A19" s="137" t="s">
        <v>77</v>
      </c>
      <c r="B19" s="138"/>
    </row>
    <row r="20" spans="1:2" ht="125.25" customHeight="1">
      <c r="A20" s="139" t="s">
        <v>76</v>
      </c>
      <c r="B20" s="140"/>
    </row>
    <row r="21" spans="1:2" ht="39.75" customHeight="1" thickBot="1">
      <c r="A21" s="141" t="s">
        <v>112</v>
      </c>
      <c r="B21" s="142"/>
    </row>
    <row r="22" spans="1:2" ht="29.25" customHeight="1">
      <c r="A22" s="88" t="s">
        <v>48</v>
      </c>
      <c r="B22" s="62"/>
    </row>
    <row r="23" spans="1:2" ht="15">
      <c r="A23" s="45" t="s">
        <v>49</v>
      </c>
      <c r="B23" s="38"/>
    </row>
    <row r="24" spans="1:2" ht="15">
      <c r="A24" s="45" t="s">
        <v>50</v>
      </c>
      <c r="B24" s="38"/>
    </row>
    <row r="25" spans="1:2" ht="15">
      <c r="A25" s="45" t="s">
        <v>42</v>
      </c>
      <c r="B25" s="38"/>
    </row>
    <row r="26" spans="1:2" ht="15">
      <c r="A26" s="45" t="s">
        <v>51</v>
      </c>
      <c r="B26" s="38"/>
    </row>
    <row r="27" spans="1:2" ht="15">
      <c r="A27" s="45" t="s">
        <v>52</v>
      </c>
      <c r="B27" s="89"/>
    </row>
    <row r="28" spans="1:2" ht="15">
      <c r="A28" s="45" t="s">
        <v>113</v>
      </c>
      <c r="B28" s="89"/>
    </row>
    <row r="29" spans="1:2" ht="15.75">
      <c r="A29" s="46" t="s">
        <v>79</v>
      </c>
      <c r="B29" s="63"/>
    </row>
    <row r="30" spans="1:2" ht="15.75">
      <c r="A30" s="46" t="s">
        <v>80</v>
      </c>
      <c r="B30" s="63"/>
    </row>
    <row r="31" spans="1:2" ht="16.5" thickBot="1">
      <c r="A31" s="47" t="s">
        <v>53</v>
      </c>
      <c r="B31" s="48" t="s">
        <v>54</v>
      </c>
    </row>
    <row r="32" spans="1:2" ht="24" customHeight="1" thickBot="1">
      <c r="A32" s="143" t="s">
        <v>83</v>
      </c>
      <c r="B32" s="144"/>
    </row>
    <row r="33" spans="1:2" ht="15">
      <c r="A33" s="49" t="s">
        <v>110</v>
      </c>
      <c r="B33" s="64"/>
    </row>
    <row r="34" spans="1:2" ht="15">
      <c r="A34" s="50" t="s">
        <v>55</v>
      </c>
      <c r="B34" s="65"/>
    </row>
    <row r="35" spans="1:2" ht="15">
      <c r="A35" s="50" t="s">
        <v>115</v>
      </c>
      <c r="B35" s="65"/>
    </row>
    <row r="36" spans="1:2" ht="15">
      <c r="A36" s="50" t="s">
        <v>107</v>
      </c>
      <c r="B36" s="66"/>
    </row>
    <row r="37" spans="1:2" ht="15.75" thickBot="1">
      <c r="A37" s="50" t="s">
        <v>81</v>
      </c>
      <c r="B37" s="67"/>
    </row>
    <row r="38" spans="1:2" ht="33" customHeight="1" thickBot="1">
      <c r="A38" s="58"/>
      <c r="B38" s="59" t="s">
        <v>82</v>
      </c>
    </row>
    <row r="39" spans="1:2" ht="15.75">
      <c r="A39" s="51" t="s">
        <v>56</v>
      </c>
      <c r="B39" s="60"/>
    </row>
    <row r="40" spans="1:2" ht="15.75">
      <c r="A40" s="51" t="s">
        <v>74</v>
      </c>
      <c r="B40" s="35"/>
    </row>
    <row r="41" spans="1:2" ht="15.75">
      <c r="A41" s="51" t="s">
        <v>57</v>
      </c>
      <c r="B41" s="35"/>
    </row>
    <row r="42" spans="1:2" ht="15.75">
      <c r="A42" s="51" t="s">
        <v>58</v>
      </c>
      <c r="B42" s="35"/>
    </row>
    <row r="43" spans="1:2" ht="15.75">
      <c r="A43" s="51" t="s">
        <v>59</v>
      </c>
      <c r="B43" s="35"/>
    </row>
    <row r="44" spans="1:2" ht="15.75">
      <c r="A44" s="51" t="s">
        <v>60</v>
      </c>
      <c r="B44" s="35"/>
    </row>
    <row r="45" spans="1:2" ht="15.75">
      <c r="A45" s="51" t="s">
        <v>61</v>
      </c>
      <c r="B45" s="35"/>
    </row>
    <row r="46" spans="1:2" ht="15.75">
      <c r="A46" s="51" t="s">
        <v>62</v>
      </c>
      <c r="B46" s="35"/>
    </row>
    <row r="47" spans="1:2" ht="15.75">
      <c r="A47" s="51" t="s">
        <v>63</v>
      </c>
      <c r="B47" s="35"/>
    </row>
    <row r="48" spans="1:2" ht="15.75">
      <c r="A48" s="51" t="s">
        <v>64</v>
      </c>
      <c r="B48" s="35"/>
    </row>
    <row r="49" spans="1:2" ht="15.75">
      <c r="A49" s="51" t="s">
        <v>65</v>
      </c>
      <c r="B49" s="84"/>
    </row>
    <row r="50" spans="1:2" ht="15.75" customHeight="1">
      <c r="A50" s="52" t="s">
        <v>75</v>
      </c>
      <c r="B50" s="35"/>
    </row>
    <row r="51" spans="1:2" ht="16.5" thickBot="1">
      <c r="A51" s="53" t="s">
        <v>66</v>
      </c>
      <c r="B51" s="61"/>
    </row>
    <row r="52" spans="1:2" ht="19.5" thickBot="1">
      <c r="A52" s="54" t="s">
        <v>67</v>
      </c>
      <c r="B52" s="57">
        <f>SUM(B39:B51)</f>
        <v>0</v>
      </c>
    </row>
    <row r="53" spans="1:2" ht="15.75" thickBot="1">
      <c r="A53" s="55" t="s">
        <v>73</v>
      </c>
      <c r="B53" s="56" t="s">
        <v>111</v>
      </c>
    </row>
    <row r="54" spans="1:2" ht="15">
      <c r="A54" s="2"/>
      <c r="B54" s="2"/>
    </row>
    <row r="55" spans="1:2" ht="15">
      <c r="A55" s="14" t="s">
        <v>68</v>
      </c>
      <c r="B55" s="2"/>
    </row>
    <row r="56" spans="1:2" ht="15">
      <c r="A56" s="2"/>
      <c r="B56" s="2"/>
    </row>
    <row r="57" spans="1:2" ht="15">
      <c r="A57" s="2"/>
      <c r="B57" s="8" t="s">
        <v>37</v>
      </c>
    </row>
    <row r="58" spans="1:2" ht="15">
      <c r="A58" s="2"/>
      <c r="B58" s="9" t="s">
        <v>38</v>
      </c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</sheetData>
  <sheetProtection password="EF1D" sheet="1" objects="1" scenarios="1" selectLockedCells="1"/>
  <mergeCells count="5">
    <mergeCell ref="A3:B3"/>
    <mergeCell ref="A19:B19"/>
    <mergeCell ref="A20:B20"/>
    <mergeCell ref="A21:B21"/>
    <mergeCell ref="A32:B32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 topLeftCell="A1">
      <selection activeCell="B15" sqref="B15"/>
    </sheetView>
  </sheetViews>
  <sheetFormatPr defaultColWidth="9.140625" defaultRowHeight="15"/>
  <cols>
    <col min="1" max="1" width="4.7109375" style="0" customWidth="1"/>
    <col min="2" max="2" width="72.00390625" style="0" customWidth="1"/>
    <col min="3" max="3" width="19.421875" style="0" customWidth="1"/>
    <col min="4" max="4" width="0.13671875" style="0" customWidth="1"/>
  </cols>
  <sheetData>
    <row r="1" spans="1:4" ht="15">
      <c r="A1" s="1" t="s">
        <v>104</v>
      </c>
      <c r="B1" s="1"/>
      <c r="C1" s="15" t="s">
        <v>106</v>
      </c>
      <c r="D1" s="1"/>
    </row>
    <row r="2" spans="1:4" ht="15">
      <c r="A2" s="1"/>
      <c r="B2" s="1"/>
      <c r="C2" s="1"/>
      <c r="D2" s="1"/>
    </row>
    <row r="3" spans="1:4" ht="15.75" thickBot="1">
      <c r="A3" s="1"/>
      <c r="B3" s="1"/>
      <c r="C3" s="1"/>
      <c r="D3" s="1"/>
    </row>
    <row r="4" spans="1:4" ht="15.75" thickBot="1">
      <c r="A4" s="80"/>
      <c r="B4" s="81" t="s">
        <v>91</v>
      </c>
      <c r="C4" s="82"/>
      <c r="D4" s="17"/>
    </row>
    <row r="5" spans="1:4" ht="15">
      <c r="A5" s="18"/>
      <c r="B5" s="19" t="s">
        <v>86</v>
      </c>
      <c r="C5" s="83">
        <f>'Příloha 2 Nabídková cena _02'!B29</f>
        <v>0</v>
      </c>
      <c r="D5" s="17"/>
    </row>
    <row r="6" spans="1:4" ht="15">
      <c r="A6" s="21" t="s">
        <v>1</v>
      </c>
      <c r="B6" s="19" t="s">
        <v>85</v>
      </c>
      <c r="C6" s="20">
        <f>'Příloha 2 Nabídková cena _02'!B52</f>
        <v>0</v>
      </c>
      <c r="D6" s="17"/>
    </row>
    <row r="7" spans="1:4" ht="15">
      <c r="A7" s="21" t="s">
        <v>2</v>
      </c>
      <c r="B7" s="19" t="s">
        <v>87</v>
      </c>
      <c r="C7" s="20">
        <v>2500</v>
      </c>
      <c r="D7" s="17"/>
    </row>
    <row r="8" spans="1:4" ht="15">
      <c r="A8" s="21" t="s">
        <v>3</v>
      </c>
      <c r="B8" s="19" t="s">
        <v>88</v>
      </c>
      <c r="C8" s="87">
        <f>'Příloha 2 Nabídková cena _02'!B27</f>
        <v>0</v>
      </c>
      <c r="D8" s="17"/>
    </row>
    <row r="9" spans="1:4" ht="15">
      <c r="A9" s="21" t="s">
        <v>4</v>
      </c>
      <c r="B9" s="19" t="s">
        <v>89</v>
      </c>
      <c r="C9" s="22">
        <f>'Příloha 2 Nabídková cena _02'!B8</f>
        <v>24</v>
      </c>
      <c r="D9" s="17"/>
    </row>
    <row r="10" spans="1:4" ht="15">
      <c r="A10" s="21" t="s">
        <v>5</v>
      </c>
      <c r="B10" s="19" t="s">
        <v>6</v>
      </c>
      <c r="C10" s="20">
        <v>60</v>
      </c>
      <c r="D10" s="17"/>
    </row>
    <row r="11" spans="1:4" ht="15">
      <c r="A11" s="39" t="s">
        <v>7</v>
      </c>
      <c r="B11" s="23" t="s">
        <v>90</v>
      </c>
      <c r="C11" s="24">
        <v>30</v>
      </c>
      <c r="D11" s="17"/>
    </row>
    <row r="12" spans="1:4" ht="15.75" thickBot="1">
      <c r="A12" s="17"/>
      <c r="B12" s="17"/>
      <c r="C12" s="25"/>
      <c r="D12" s="17"/>
    </row>
    <row r="13" spans="1:4" ht="15.75" thickBot="1">
      <c r="A13" s="80"/>
      <c r="B13" s="81" t="s">
        <v>92</v>
      </c>
      <c r="C13" s="82"/>
      <c r="D13" s="17"/>
    </row>
    <row r="14" spans="1:4" ht="15">
      <c r="A14" s="26" t="s">
        <v>8</v>
      </c>
      <c r="B14" s="27" t="s">
        <v>93</v>
      </c>
      <c r="C14" s="28">
        <f>C6*12</f>
        <v>0</v>
      </c>
      <c r="D14" s="17"/>
    </row>
    <row r="15" spans="1:4" ht="15">
      <c r="A15" s="26" t="s">
        <v>9</v>
      </c>
      <c r="B15" s="27" t="s">
        <v>94</v>
      </c>
      <c r="C15" s="28">
        <f>C7/100*C8*C11*12</f>
        <v>0</v>
      </c>
      <c r="D15" s="17"/>
    </row>
    <row r="16" spans="1:4" ht="15">
      <c r="A16" s="148" t="s">
        <v>95</v>
      </c>
      <c r="B16" s="149"/>
      <c r="C16" s="22">
        <f>C15+C14</f>
        <v>0</v>
      </c>
      <c r="D16" s="17"/>
    </row>
    <row r="17" spans="1:4" ht="15">
      <c r="A17" s="29"/>
      <c r="B17" s="30" t="s">
        <v>10</v>
      </c>
      <c r="C17" s="20"/>
      <c r="D17" s="17"/>
    </row>
    <row r="18" spans="1:4" ht="15">
      <c r="A18" s="18"/>
      <c r="B18" s="19"/>
      <c r="C18" s="20"/>
      <c r="D18" s="17"/>
    </row>
    <row r="19" spans="1:4" ht="15">
      <c r="A19" s="26" t="s">
        <v>11</v>
      </c>
      <c r="B19" s="27" t="s">
        <v>96</v>
      </c>
      <c r="C19" s="28">
        <f>C14*C9</f>
        <v>0</v>
      </c>
      <c r="D19" s="17"/>
    </row>
    <row r="20" spans="1:4" ht="15">
      <c r="A20" s="26" t="s">
        <v>12</v>
      </c>
      <c r="B20" s="27" t="s">
        <v>97</v>
      </c>
      <c r="C20" s="28">
        <f>C15*C9</f>
        <v>0</v>
      </c>
      <c r="D20" s="17"/>
    </row>
    <row r="21" spans="1:4" ht="15">
      <c r="A21" s="148" t="s">
        <v>98</v>
      </c>
      <c r="B21" s="149"/>
      <c r="C21" s="22">
        <f>C20+C19</f>
        <v>0</v>
      </c>
      <c r="D21" s="17"/>
    </row>
    <row r="22" spans="1:4" ht="15">
      <c r="A22" s="29"/>
      <c r="B22" s="86"/>
      <c r="C22" s="20"/>
      <c r="D22" s="17"/>
    </row>
    <row r="23" spans="1:4" ht="15">
      <c r="A23" s="18"/>
      <c r="B23" s="19"/>
      <c r="C23" s="20"/>
      <c r="D23" s="17"/>
    </row>
    <row r="24" spans="1:4" ht="15">
      <c r="A24" s="26" t="s">
        <v>13</v>
      </c>
      <c r="B24" s="27" t="s">
        <v>101</v>
      </c>
      <c r="C24" s="28">
        <f>C19*5</f>
        <v>0</v>
      </c>
      <c r="D24" s="17"/>
    </row>
    <row r="25" spans="1:4" ht="15">
      <c r="A25" s="26" t="s">
        <v>14</v>
      </c>
      <c r="B25" s="27" t="s">
        <v>102</v>
      </c>
      <c r="C25" s="28">
        <f>C20*5</f>
        <v>0</v>
      </c>
      <c r="D25" s="17"/>
    </row>
    <row r="26" spans="1:4" ht="15">
      <c r="A26" s="148" t="s">
        <v>99</v>
      </c>
      <c r="B26" s="149"/>
      <c r="C26" s="22">
        <f>C25+C24</f>
        <v>0</v>
      </c>
      <c r="D26" s="17"/>
    </row>
    <row r="27" spans="1:4" ht="15">
      <c r="A27" s="31"/>
      <c r="B27" s="32"/>
      <c r="C27" s="24"/>
      <c r="D27" s="17"/>
    </row>
    <row r="28" spans="1:4" ht="15.75" thickBot="1">
      <c r="A28" s="33"/>
      <c r="B28" s="33"/>
      <c r="C28" s="33"/>
      <c r="D28" s="1"/>
    </row>
    <row r="29" spans="1:4" ht="29.25" customHeight="1">
      <c r="A29" s="75">
        <v>7</v>
      </c>
      <c r="B29" s="76" t="s">
        <v>100</v>
      </c>
      <c r="C29" s="77">
        <f>C26</f>
        <v>0</v>
      </c>
      <c r="D29" s="78"/>
    </row>
    <row r="30" spans="1:4" ht="15.75" thickBot="1">
      <c r="A30" s="79"/>
      <c r="B30" s="145" t="s">
        <v>84</v>
      </c>
      <c r="C30" s="146"/>
      <c r="D30" s="147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</sheetData>
  <sheetProtection password="EF1D" sheet="1" objects="1" scenarios="1" selectLockedCells="1"/>
  <mergeCells count="4">
    <mergeCell ref="B30:D30"/>
    <mergeCell ref="A16:B16"/>
    <mergeCell ref="A21:B21"/>
    <mergeCell ref="A26:B26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Leško</dc:creator>
  <cp:keywords/>
  <dc:description/>
  <cp:lastModifiedBy>Košťálová Štěpánka</cp:lastModifiedBy>
  <cp:lastPrinted>2016-07-12T06:18:47Z</cp:lastPrinted>
  <dcterms:created xsi:type="dcterms:W3CDTF">2016-02-01T09:56:34Z</dcterms:created>
  <dcterms:modified xsi:type="dcterms:W3CDTF">2016-07-29T10:43:40Z</dcterms:modified>
  <cp:category/>
  <cp:version/>
  <cp:contentType/>
  <cp:contentStatus/>
</cp:coreProperties>
</file>